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22.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29.xml" ContentType="application/vnd.openxmlformats-officedocument.spreadsheetml.worksheet+xml"/>
  <Override PartName="/xl/worksheets/sheet10.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externalLinks/externalLink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0" yWindow="-110" windowWidth="19420" windowHeight="10560" tabRatio="91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 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9">#REF!</definedName>
    <definedName name="ACC_BALACC" localSheetId="10">#REF!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9">#REF!</definedName>
    <definedName name="ACC_CRS" localSheetId="10">#REF!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9">#REF!</definedName>
    <definedName name="ACC_DBS" localSheetId="10">#REF!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9">#REF!</definedName>
    <definedName name="ACC_ISO" localSheetId="10">#REF!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9">#REF!</definedName>
    <definedName name="ACC_SALDO" localSheetId="10">#REF!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9">#REF!</definedName>
    <definedName name="BS_BALACC" localSheetId="10">#REF!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9">#REF!</definedName>
    <definedName name="BS_BALANCE" localSheetId="10">#REF!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9">#REF!</definedName>
    <definedName name="BS_CR" localSheetId="10">#REF!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9">#REF!</definedName>
    <definedName name="BS_CR_EQU" localSheetId="10">#REF!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9">#REF!</definedName>
    <definedName name="BS_DB" localSheetId="10">#REF!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9">#REF!</definedName>
    <definedName name="BS_DB_EQU" localSheetId="10">#REF!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9">#REF!</definedName>
    <definedName name="BS_DT" localSheetId="10">#REF!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9">#REF!</definedName>
    <definedName name="BS_ISO" localSheetId="10">#REF!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9">#REF!</definedName>
    <definedName name="CurrentDate" localSheetId="10">#REF!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84" l="1"/>
  <c r="F5" i="84"/>
  <c r="E5" i="84"/>
  <c r="D5" i="84"/>
  <c r="C5" i="84"/>
  <c r="B2" i="97" l="1"/>
  <c r="B2" i="95"/>
  <c r="B2" i="92"/>
  <c r="B2" i="93"/>
  <c r="B2" i="91"/>
  <c r="B2" i="64"/>
  <c r="B2" i="90"/>
  <c r="B2" i="69"/>
  <c r="B2" i="94"/>
  <c r="B2" i="89"/>
  <c r="B2" i="73"/>
  <c r="B2" i="88"/>
  <c r="B2" i="52"/>
  <c r="B2" i="86"/>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B1" i="91" l="1"/>
  <c r="B1" i="84"/>
</calcChain>
</file>

<file path=xl/sharedStrings.xml><?xml version="1.0" encoding="utf-8"?>
<sst xmlns="http://schemas.openxmlformats.org/spreadsheetml/2006/main" count="1213" uniqueCount="756">
  <si>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</si>
  <si>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</si>
  <si>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</si>
  <si>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</si>
  <si>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</si>
  <si>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</si>
  <si>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</si>
  <si>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</si>
  <si>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</si>
  <si>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</si>
  <si>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</si>
  <si>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</si>
  <si>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</si>
  <si>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</si>
  <si>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</si>
  <si>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</si>
  <si>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</si>
  <si>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</si>
  <si>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</si>
  <si>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</si>
  <si>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</si>
  <si>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</si>
  <si>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</si>
  <si>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</si>
  <si>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</si>
  <si>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</si>
  <si>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</si>
  <si>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</si>
  <si>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</si>
  <si>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</si>
  <si>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</si>
  <si>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</si>
  <si>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</si>
  <si>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</si>
  <si>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</si>
  <si>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</si>
  <si>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</si>
  <si>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</si>
  <si>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</si>
  <si>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</si>
  <si>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</si>
  <si>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</si>
  <si>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</si>
  <si>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</si>
  <si>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</si>
  <si>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</si>
  <si>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</si>
  <si>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</si>
  <si>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</si>
  <si>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</si>
  <si>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</si>
  <si>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</si>
  <si>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</si>
  <si>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</si>
  <si>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</si>
  <si>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</si>
  <si>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</si>
  <si>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</si>
  <si>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</si>
  <si>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</si>
  <si>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</si>
  <si>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</si>
  <si>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</si>
  <si>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</si>
  <si>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</si>
  <si>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</si>
  <si>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</si>
  <si>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</si>
  <si>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</si>
  <si>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</si>
  <si>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</si>
  <si>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</si>
  <si>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</si>
  <si>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</si>
  <si>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</si>
  <si>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</si>
  <si>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</si>
  <si>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</si>
  <si>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</si>
  <si>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</si>
  <si>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</si>
  <si>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</si>
  <si>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</si>
  <si>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</si>
  <si>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</si>
  <si>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</si>
  <si>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</si>
  <si>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</si>
  <si>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</si>
  <si>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</si>
  <si>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</si>
  <si>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</si>
  <si>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</si>
  <si>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</si>
  <si>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</si>
  <si>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</si>
  <si>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</si>
  <si>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</si>
  <si>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</si>
  <si>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</si>
  <si>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</si>
  <si>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</si>
  <si>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</si>
  <si>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</si>
  <si>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</si>
  <si>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</si>
  <si>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</si>
  <si>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</si>
  <si>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</si>
  <si>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</si>
  <si>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</si>
  <si>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</si>
  <si>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</si>
  <si>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</si>
  <si>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</si>
  <si>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</si>
  <si>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</si>
  <si>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</si>
  <si>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</si>
  <si>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</si>
  <si>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</si>
  <si>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</si>
  <si>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</si>
  <si>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</si>
  <si>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</si>
  <si>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</si>
  <si>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</si>
  <si>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</si>
  <si>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</si>
  <si>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</si>
  <si>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</si>
  <si>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</si>
  <si>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</si>
  <si>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</si>
  <si>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</si>
  <si>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</si>
  <si>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</si>
  <si>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</si>
  <si>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</si>
  <si>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</si>
  <si>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</si>
  <si>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</si>
  <si>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</si>
  <si>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</si>
  <si>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</si>
  <si>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</si>
  <si>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</si>
  <si>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</si>
  <si>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</si>
  <si>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</si>
  <si>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</si>
  <si>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</si>
  <si>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</si>
  <si>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</si>
  <si>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</si>
  <si>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</si>
  <si>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</si>
  <si>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</si>
  <si>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</si>
  <si>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</si>
  <si>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</si>
  <si>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</si>
  <si>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</si>
  <si>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</si>
  <si>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</si>
  <si>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</si>
  <si>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</si>
  <si>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</si>
  <si>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</si>
  <si>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</si>
  <si>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</si>
  <si>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</si>
  <si>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</si>
  <si>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</si>
  <si>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</si>
  <si>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</si>
  <si>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</si>
  <si>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</si>
  <si>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</si>
  <si>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</si>
  <si>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</si>
  <si>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</si>
  <si>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</si>
  <si>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</si>
  <si>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</si>
  <si>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</si>
  <si>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</si>
  <si>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</si>
  <si>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</si>
  <si>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</si>
  <si>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</si>
  <si>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</si>
  <si>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</si>
  <si>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</si>
  <si>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</si>
  <si>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</si>
  <si>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</si>
  <si>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</si>
  <si>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</si>
  <si>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</si>
  <si>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</si>
  <si>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</si>
  <si>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</si>
  <si>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</si>
  <si>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</si>
  <si>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</si>
  <si>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</si>
  <si>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</si>
  <si>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</si>
  <si>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</si>
  <si>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</si>
  <si>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</si>
  <si>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</si>
  <si>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</si>
  <si>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</si>
  <si>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</si>
  <si>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</si>
  <si>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</si>
  <si>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</si>
  <si>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</si>
  <si>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</si>
  <si>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</si>
  <si>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</si>
  <si>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</si>
  <si>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</si>
  <si>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</si>
  <si>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</si>
  <si>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</si>
  <si>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</si>
  <si>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</si>
  <si>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</si>
  <si>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</si>
  <si>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</si>
  <si>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</si>
  <si>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</si>
  <si>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</si>
  <si>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</si>
  <si>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</si>
  <si>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</si>
  <si>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</si>
  <si>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</si>
  <si>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</si>
  <si>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</si>
  <si>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</si>
  <si>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</si>
  <si>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</si>
  <si>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</si>
  <si>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</si>
  <si>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</si>
  <si>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</si>
  <si>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</si>
  <si>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</si>
  <si>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</si>
  <si>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</si>
  <si>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</si>
  <si>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</si>
  <si>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</si>
  <si>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</si>
  <si>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</si>
  <si>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</si>
  <si>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</si>
  <si>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</si>
  <si>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</si>
  <si>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</si>
  <si>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</si>
  <si>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</si>
  <si>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</si>
  <si>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</si>
  <si>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</si>
  <si>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</si>
  <si>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</si>
  <si>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</si>
  <si>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</si>
  <si>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</si>
  <si>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</si>
  <si>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</si>
  <si>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</si>
  <si>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</si>
  <si>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</si>
  <si>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</si>
  <si>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</si>
  <si>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</si>
  <si>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</si>
  <si>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</si>
  <si>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</si>
  <si>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</si>
  <si>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</si>
  <si>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</si>
  <si>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</si>
  <si>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</si>
  <si>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</si>
  <si>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</si>
  <si>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</si>
  <si>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</si>
  <si>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</si>
  <si>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</si>
  <si>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</si>
  <si>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</si>
  <si>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</si>
  <si>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</si>
  <si>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</si>
  <si>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</si>
  <si>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</si>
  <si>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</si>
  <si>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</si>
  <si>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</si>
  <si>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</si>
  <si>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</si>
  <si>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</si>
  <si>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</si>
  <si>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</si>
  <si>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</si>
  <si>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</si>
  <si>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</si>
  <si>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</si>
  <si>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</si>
  <si>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</si>
  <si>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</si>
  <si>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</si>
  <si>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</si>
  <si>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</si>
  <si>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</si>
  <si>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</si>
  <si>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</si>
  <si>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</si>
  <si>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</si>
  <si>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</si>
  <si>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</si>
  <si>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</si>
  <si>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</si>
  <si>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</si>
  <si>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</si>
  <si>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</si>
  <si>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</si>
  <si>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</si>
  <si>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</si>
  <si>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</si>
  <si>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</si>
  <si>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</si>
  <si>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</si>
  <si>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</si>
  <si>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</si>
  <si>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</si>
  <si>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</si>
  <si>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</si>
  <si>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</si>
  <si>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</si>
  <si>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</si>
  <si>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</si>
  <si>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</si>
  <si>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</si>
  <si>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</si>
  <si>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</si>
  <si>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</si>
  <si>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</si>
  <si>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</si>
  <si>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</si>
  <si>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</si>
  <si>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</si>
  <si>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</si>
  <si>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</si>
  <si>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</si>
  <si>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</si>
  <si>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</si>
  <si>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</si>
  <si>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</si>
  <si>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</si>
  <si>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</si>
  <si>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</si>
  <si>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</si>
  <si>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</si>
  <si>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</si>
  <si>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</si>
  <si>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</si>
  <si>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</si>
  <si>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</si>
  <si>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</si>
  <si>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</si>
  <si>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</si>
  <si>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</si>
  <si>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</si>
  <si>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</si>
  <si>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</si>
  <si>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</si>
  <si>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</si>
  <si>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</si>
  <si>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</si>
  <si>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</si>
  <si>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</si>
  <si>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</si>
  <si>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</si>
  <si>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</si>
  <si>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</si>
  <si>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</si>
  <si>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</si>
  <si>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</si>
  <si>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</si>
  <si>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</si>
  <si>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</si>
  <si>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</si>
  <si>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</si>
  <si>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</si>
  <si>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</si>
  <si>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</si>
  <si>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</si>
  <si>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</si>
  <si>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</si>
  <si>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</si>
  <si>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</si>
  <si>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</si>
  <si>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</si>
  <si>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</si>
  <si>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</si>
  <si>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</si>
  <si>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</si>
  <si>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</si>
  <si>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</si>
  <si>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</si>
  <si>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</si>
  <si>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</si>
  <si>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</si>
  <si>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</si>
  <si>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</si>
  <si>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</si>
  <si>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</si>
  <si>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</si>
  <si>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</si>
  <si>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</si>
  <si>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</si>
  <si>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</si>
  <si>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</si>
  <si>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</si>
  <si>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</si>
  <si>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</si>
  <si>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</si>
  <si>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</si>
  <si>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</si>
  <si>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</si>
  <si>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</si>
  <si>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</si>
  <si>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</si>
  <si>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</si>
  <si>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</si>
  <si>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</si>
  <si>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</si>
  <si>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</si>
  <si>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</si>
  <si>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</si>
  <si>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</si>
  <si>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</si>
  <si>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</si>
  <si>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</si>
  <si>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</si>
  <si>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</si>
  <si>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</si>
  <si>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</si>
  <si>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</si>
  <si>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</si>
  <si>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</si>
  <si>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</si>
  <si>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</si>
  <si>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</si>
  <si>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</si>
  <si>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</si>
  <si>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</si>
  <si>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</si>
  <si>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</si>
  <si>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</si>
  <si>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</si>
  <si>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</si>
  <si>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</si>
  <si>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</si>
  <si>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</si>
  <si>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</si>
  <si>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</si>
  <si>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</si>
  <si>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</si>
  <si>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</si>
  <si>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</si>
  <si>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</si>
  <si>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</si>
  <si>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</si>
  <si>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</si>
  <si>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</si>
  <si>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</si>
  <si>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</si>
  <si>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</si>
  <si>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</si>
  <si>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</si>
  <si>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</si>
  <si>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</si>
  <si>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</si>
  <si>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</si>
  <si>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</si>
  <si>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</si>
  <si>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</si>
  <si>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</si>
  <si>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</si>
  <si>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</si>
  <si>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</si>
  <si>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</si>
  <si>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</si>
  <si>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</si>
  <si>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</si>
  <si>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</si>
  <si>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</si>
  <si>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</si>
  <si>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</si>
  <si>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</si>
  <si>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</si>
  <si>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</si>
  <si>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</si>
  <si>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</si>
  <si>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</si>
  <si>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</si>
  <si>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</si>
  <si>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</si>
  <si>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</si>
  <si>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</si>
  <si>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</si>
  <si>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</si>
  <si>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</si>
  <si>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</si>
  <si>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</si>
  <si>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</si>
  <si>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</si>
  <si>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</si>
  <si>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</si>
  <si>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</si>
  <si>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</si>
  <si>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</si>
  <si>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</si>
  <si>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</si>
  <si>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</si>
  <si>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</si>
  <si>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</si>
  <si>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</si>
  <si>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</si>
  <si>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</si>
  <si>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</si>
  <si>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</si>
  <si>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</si>
  <si>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</si>
  <si>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</si>
  <si>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</si>
  <si>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</si>
  <si>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</si>
  <si>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</si>
  <si>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</si>
  <si>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</si>
  <si>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</si>
  <si>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</si>
  <si>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</si>
  <si>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</si>
  <si>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</si>
  <si>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</si>
  <si>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</si>
  <si>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</si>
  <si>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</si>
  <si>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</si>
  <si>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</si>
  <si>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</si>
  <si>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</si>
  <si>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</si>
  <si>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</si>
  <si>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</si>
  <si>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</si>
  <si>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</si>
  <si>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</si>
  <si>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</si>
  <si>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</si>
  <si>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</si>
  <si>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</si>
  <si>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</si>
  <si>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</si>
  <si>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</si>
  <si>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</si>
  <si>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</si>
  <si>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</si>
  <si>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</si>
  <si>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</si>
  <si>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</si>
  <si>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</si>
  <si>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</si>
  <si>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</si>
  <si>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</si>
  <si>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</si>
  <si>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</si>
  <si>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</si>
  <si>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</si>
  <si>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</si>
  <si>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</si>
  <si>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</si>
  <si>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</si>
  <si>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</si>
  <si>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</si>
  <si>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</si>
  <si>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</si>
  <si>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</si>
  <si>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</si>
  <si>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</si>
  <si>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</si>
  <si>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</si>
  <si>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</si>
  <si>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</si>
  <si>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</si>
  <si>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</si>
  <si>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</si>
  <si>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</si>
  <si>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</si>
  <si>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</si>
  <si>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</si>
  <si>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</si>
  <si>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</si>
  <si>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</si>
  <si>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</si>
  <si>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</si>
  <si>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</si>
  <si>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</si>
  <si>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</si>
  <si>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</si>
  <si>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</si>
  <si>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</si>
  <si>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</si>
  <si>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</si>
  <si>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</si>
  <si>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</si>
  <si>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</si>
  <si>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</si>
  <si>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</si>
  <si>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</si>
  <si>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</si>
  <si>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</si>
  <si>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</si>
  <si>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</si>
  <si>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</si>
  <si>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</si>
  <si>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</si>
  <si>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</si>
  <si>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</si>
  <si>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</si>
  <si>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</si>
  <si>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</si>
  <si>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</si>
  <si>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</si>
  <si>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</si>
  <si>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</si>
  <si>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</si>
  <si>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</si>
  <si>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</si>
  <si>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</si>
  <si>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</si>
  <si>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</si>
  <si>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</si>
  <si>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</si>
  <si>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</si>
  <si>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</si>
  <si>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</si>
  <si>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</si>
  <si>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</si>
  <si>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</si>
  <si>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</si>
  <si>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</si>
  <si>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</si>
  <si>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</si>
  <si>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</si>
  <si>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</si>
  <si>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</si>
  <si>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</si>
  <si>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</si>
  <si>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</si>
  <si>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</si>
  <si>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</si>
  <si>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</si>
  <si>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</si>
  <si>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</si>
  <si>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</si>
  <si>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</si>
  <si>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</si>
  <si>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</si>
  <si>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</si>
  <si>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</si>
  <si>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</si>
  <si>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</si>
  <si>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</si>
  <si>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</si>
  <si>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</si>
  <si>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</si>
  <si>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</si>
  <si>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</si>
  <si>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</si>
  <si>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</si>
  <si>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</si>
  <si>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</si>
  <si>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</si>
  <si>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</si>
  <si>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</si>
  <si>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</si>
  <si>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</si>
  <si>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</si>
  <si>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</si>
  <si>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</si>
  <si>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</si>
  <si>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</si>
  <si>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</si>
  <si>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</si>
  <si>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</si>
  <si>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</si>
  <si>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</si>
  <si>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</si>
  <si>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</si>
  <si>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</si>
  <si>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</si>
  <si>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Sten Arne Berggren</t>
  </si>
  <si>
    <t>Independent chair</t>
  </si>
  <si>
    <t>Tsira Kemularia</t>
  </si>
  <si>
    <t>Independent member</t>
  </si>
  <si>
    <t xml:space="preserve">Efthymios Kyriakopoulos </t>
  </si>
  <si>
    <t>Eran Klein</t>
  </si>
  <si>
    <t>Per Anders Jorgen Fasth</t>
  </si>
  <si>
    <t>Venera Suknidze</t>
  </si>
  <si>
    <t>Rajeev Lochan Sawhey</t>
  </si>
  <si>
    <t>Vakhtang Butskhrikidze</t>
  </si>
  <si>
    <t>CEO</t>
  </si>
  <si>
    <t>Tornike Gogichaishvili</t>
  </si>
  <si>
    <t>Deputy CEO, Retail and MSME Banking</t>
  </si>
  <si>
    <t>Nino Masurashvili</t>
  </si>
  <si>
    <t>Deputy CEO, Chief Risk Officer</t>
  </si>
  <si>
    <t>Giorgi Megrelishvili</t>
  </si>
  <si>
    <t>Deputy CEO, Chief Financial Officer</t>
  </si>
  <si>
    <t>George Tkhelidze</t>
  </si>
  <si>
    <t>Deputy CEO, Corporate and Investment Banking</t>
  </si>
  <si>
    <t>TBC Bank Group PLC</t>
  </si>
  <si>
    <t>Mamuka Khazaradze</t>
  </si>
  <si>
    <t>Badri Japaridze</t>
  </si>
  <si>
    <t>Dunross &amp; Co.</t>
  </si>
  <si>
    <t>JSC TBC Bank</t>
  </si>
  <si>
    <t>Arne Berggren</t>
  </si>
  <si>
    <t>www.tbcbank.com.ge</t>
  </si>
  <si>
    <t>Table 9 (Capital), N11</t>
  </si>
  <si>
    <t>Table 9 (Capital), N2</t>
  </si>
  <si>
    <t>Table 9 (Capital), N3</t>
  </si>
  <si>
    <t>Table 9 (Capital), N5</t>
  </si>
  <si>
    <t>Table 9 (Capital), N4</t>
  </si>
  <si>
    <t xml:space="preserve">Janet Hackman </t>
  </si>
  <si>
    <t>In Lari</t>
  </si>
  <si>
    <t>4Q-2022</t>
  </si>
  <si>
    <t>3Q-2022</t>
  </si>
  <si>
    <t>2Q-2022</t>
  </si>
  <si>
    <t>1Q-2022</t>
  </si>
  <si>
    <t>კოეფიციენტი</t>
  </si>
  <si>
    <t>თანხა (ლარი)</t>
  </si>
  <si>
    <t>BlackRock</t>
  </si>
  <si>
    <t>3Q-2023</t>
  </si>
  <si>
    <t>2Q-2023</t>
  </si>
  <si>
    <t>1Q-2023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</si>
</sst>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0">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b/>
      <sz val="10"/>
      <color theme="1"/>
      <name val="Sylfaen"/>
      <family val="1"/>
    </font>
    <font>
      <sz val="10"/>
      <color theme="1"/>
      <name val="Sylfaen"/>
      <family val="1"/>
    </font>
    <font>
      <b/>
      <i/>
      <sz val="10"/>
      <color theme="1"/>
      <name val="Sylfaen"/>
      <family val="1"/>
    </font>
    <font>
      <i/>
      <sz val="10"/>
      <name val="Sylfaen"/>
      <family val="1"/>
    </font>
    <font>
      <sz val="10"/>
      <color rgb="FF333333"/>
      <name val="Sylfaen"/>
      <family val="1"/>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0" tint="-0.14999847407452621"/>
        <bgColor indexed="64"/>
      </patternFill>
    </fill>
  </fills>
  <borders count="14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9"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1" applyNumberFormat="0" applyFill="0" applyAlignment="0" applyProtection="0"/>
    <xf numFmtId="169" fontId="38" fillId="0" borderId="41" applyNumberFormat="0" applyFill="0" applyAlignment="0" applyProtection="0"/>
    <xf numFmtId="0"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69" fontId="39" fillId="0" borderId="42" applyNumberFormat="0" applyFill="0" applyAlignment="0" applyProtection="0"/>
    <xf numFmtId="0"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69"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9"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0" fontId="52"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5"/>
    <xf numFmtId="169" fontId="9" fillId="0" borderId="45"/>
    <xf numFmtId="168"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9"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9"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9"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8" fillId="0" borderId="49"/>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2" fillId="0" borderId="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8" fontId="23"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8" fontId="23"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9" fontId="23"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0" fontId="21" fillId="64" borderId="131" applyNumberFormat="0" applyAlignment="0" applyProtection="0"/>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2" fillId="69" borderId="121" applyNumberFormat="0" applyFont="0" applyBorder="0" applyProtection="0">
      <alignment horizontal="center" vertical="center"/>
    </xf>
    <xf numFmtId="0" fontId="37" fillId="0" borderId="123">
      <alignment horizontal="left" vertical="center"/>
    </xf>
    <xf numFmtId="0" fontId="37" fillId="0" borderId="123">
      <alignment horizontal="left" vertical="center"/>
    </xf>
    <xf numFmtId="168" fontId="37" fillId="0" borderId="123">
      <alignment horizontal="left" vertical="center"/>
    </xf>
    <xf numFmtId="0" fontId="45" fillId="70" borderId="122" applyFont="0" applyBorder="0">
      <alignment horizontal="center" wrapText="1"/>
    </xf>
    <xf numFmtId="3" fontId="2" fillId="71" borderId="121" applyFont="0" applyProtection="0">
      <alignment horizontal="right" vertical="center"/>
    </xf>
    <xf numFmtId="9" fontId="2" fillId="71" borderId="121" applyFont="0" applyProtection="0">
      <alignment horizontal="right" vertical="center"/>
    </xf>
    <xf numFmtId="0" fontId="2" fillId="71" borderId="122" applyNumberFormat="0" applyFont="0" applyBorder="0" applyProtection="0">
      <alignment horizontal="left" vertical="center"/>
    </xf>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8" fontId="51"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8" fontId="51"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9" fontId="51"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0" fontId="49" fillId="43" borderId="131" applyNumberFormat="0" applyAlignment="0" applyProtection="0"/>
    <xf numFmtId="3" fontId="2" fillId="72" borderId="121" applyFont="0">
      <alignment horizontal="right" vertical="center"/>
      <protection locked="0"/>
    </xf>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3" fontId="2" fillId="75" borderId="121" applyFont="0">
      <alignment horizontal="right" vertical="center"/>
      <protection locked="0"/>
    </xf>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8" fontId="68"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8" fontId="68"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9" fontId="68"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0" fontId="66" fillId="64" borderId="133" applyNumberFormat="0" applyAlignment="0" applyProtection="0"/>
    <xf numFmtId="3" fontId="2" fillId="70" borderId="121" applyFont="0">
      <alignment horizontal="right" vertical="center"/>
    </xf>
    <xf numFmtId="188" fontId="2" fillId="70" borderId="121" applyFont="0">
      <alignment horizontal="right" vertical="center"/>
    </xf>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8" fontId="77"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8" fontId="77"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9" fontId="77"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0" fontId="30" fillId="0" borderId="134" applyNumberFormat="0" applyFill="0" applyAlignment="0" applyProtection="0"/>
  </cellStyleXfs>
  <cellXfs count="800">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7"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7" fillId="0" borderId="0" xfId="0" applyFont="1" applyBorder="1"/>
    <xf numFmtId="0" fontId="46" fillId="0" borderId="0" xfId="0" applyFont="1" applyFill="1" applyAlignment="1">
      <alignment horizontal="center"/>
    </xf>
    <xf numFmtId="0" fontId="84" fillId="0" borderId="17" xfId="0" applyFont="1" applyBorder="1" applyAlignment="1">
      <alignment horizontal="center" vertical="center" wrapText="1"/>
    </xf>
    <xf numFmtId="0" fontId="84" fillId="0" borderId="3" xfId="0" applyFont="1" applyFill="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applyAlignment="1"/>
    <xf numFmtId="0" fontId="85" fillId="0" borderId="0" xfId="0" applyFont="1" applyAlignment="1">
      <alignment wrapText="1"/>
    </xf>
    <xf numFmtId="0" fontId="2" fillId="0" borderId="19" xfId="0" applyFont="1" applyBorder="1" applyAlignment="1"/>
    <xf numFmtId="0" fontId="2" fillId="0" borderId="19" xfId="0" applyFont="1" applyBorder="1" applyAlignment="1">
      <alignment wrapText="1"/>
    </xf>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5" xfId="11" applyFont="1" applyFill="1" applyBorder="1" applyAlignment="1" applyProtection="1">
      <alignment horizontal="center" vertical="center"/>
    </xf>
    <xf numFmtId="0" fontId="45" fillId="0" borderId="16"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0" xfId="0" applyFont="1" applyAlignment="1">
      <alignment vertical="center"/>
    </xf>
    <xf numFmtId="0" fontId="84" fillId="0" borderId="17"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4"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7"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5" fillId="0" borderId="0" xfId="0" applyNumberFormat="1" applyFont="1" applyBorder="1" applyAlignment="1">
      <alignment horizontal="center"/>
    </xf>
    <xf numFmtId="167" fontId="90" fillId="0" borderId="0" xfId="0" applyNumberFormat="1" applyFont="1" applyBorder="1" applyAlignment="1">
      <alignment horizontal="center"/>
    </xf>
    <xf numFmtId="167" fontId="88" fillId="0" borderId="0" xfId="0" applyNumberFormat="1" applyFont="1" applyFill="1" applyBorder="1" applyAlignment="1">
      <alignment horizontal="center"/>
    </xf>
    <xf numFmtId="0" fontId="84" fillId="0" borderId="17" xfId="0" applyFont="1" applyBorder="1" applyAlignment="1">
      <alignment vertical="center"/>
    </xf>
    <xf numFmtId="0" fontId="87" fillId="0" borderId="0" xfId="0" applyFont="1" applyAlignment="1"/>
    <xf numFmtId="0" fontId="2" fillId="3" borderId="20" xfId="9" applyFont="1" applyFill="1" applyBorder="1" applyAlignment="1" applyProtection="1">
      <alignment horizontal="left" vertical="center"/>
      <protection locked="0"/>
    </xf>
    <xf numFmtId="0" fontId="45" fillId="3" borderId="21" xfId="16" applyFont="1" applyFill="1" applyBorder="1" applyAlignment="1" applyProtection="1">
      <protection locked="0"/>
    </xf>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ont="1" applyFill="1" applyBorder="1" applyAlignment="1" applyProtection="1">
      <alignment horizontal="right" vertical="center"/>
      <protection locked="0"/>
    </xf>
    <xf numFmtId="0" fontId="45" fillId="3" borderId="22" xfId="16" applyFont="1" applyFill="1" applyBorder="1" applyAlignment="1" applyProtection="1">
      <protection locked="0"/>
    </xf>
    <xf numFmtId="0" fontId="84" fillId="0" borderId="0" xfId="0" applyFont="1" applyBorder="1" applyAlignment="1">
      <alignment vertical="center"/>
    </xf>
    <xf numFmtId="0" fontId="84" fillId="0" borderId="15" xfId="0" applyFont="1" applyBorder="1"/>
    <xf numFmtId="0" fontId="87" fillId="0" borderId="0" xfId="0" applyFont="1" applyAlignment="1">
      <alignment wrapText="1"/>
    </xf>
    <xf numFmtId="0" fontId="84" fillId="0" borderId="17" xfId="0" applyFont="1" applyBorder="1"/>
    <xf numFmtId="0" fontId="84" fillId="0" borderId="3" xfId="0" applyFont="1" applyBorder="1"/>
    <xf numFmtId="0" fontId="84" fillId="0" borderId="62" xfId="0" applyFont="1" applyBorder="1" applyAlignment="1">
      <alignment wrapText="1"/>
    </xf>
    <xf numFmtId="0" fontId="84" fillId="0" borderId="20" xfId="0" applyFont="1" applyBorder="1"/>
    <xf numFmtId="0" fontId="86" fillId="0" borderId="21" xfId="0" applyFont="1" applyBorder="1"/>
    <xf numFmtId="0" fontId="84" fillId="0" borderId="53" xfId="0" applyFont="1" applyBorder="1" applyAlignment="1">
      <alignment horizontal="center"/>
    </xf>
    <xf numFmtId="0" fontId="84" fillId="0" borderId="54"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7" fillId="0" borderId="0" xfId="0" applyFont="1" applyAlignment="1">
      <alignment horizontal="center"/>
    </xf>
    <xf numFmtId="0" fontId="2" fillId="3" borderId="17"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1" fillId="3" borderId="3" xfId="11" applyFont="1" applyFill="1" applyBorder="1" applyAlignment="1">
      <alignment horizontal="left" vertical="center"/>
    </xf>
    <xf numFmtId="0" fontId="89" fillId="3" borderId="3" xfId="11" applyFont="1" applyFill="1" applyBorder="1" applyAlignment="1">
      <alignment wrapText="1"/>
    </xf>
    <xf numFmtId="0" fontId="91" fillId="3" borderId="3" xfId="11" applyFont="1" applyFill="1" applyBorder="1" applyAlignment="1">
      <alignment horizontal="left" vertical="center" wrapText="1"/>
    </xf>
    <xf numFmtId="0" fontId="91" fillId="0" borderId="3" xfId="11" applyFont="1" applyFill="1" applyBorder="1" applyAlignment="1">
      <alignment horizontal="left" vertical="center" wrapText="1"/>
    </xf>
    <xf numFmtId="0" fontId="89" fillId="0" borderId="3" xfId="11" applyFont="1" applyFill="1" applyBorder="1" applyAlignment="1">
      <alignment wrapText="1"/>
    </xf>
    <xf numFmtId="0" fontId="91" fillId="3" borderId="3" xfId="9" applyFont="1" applyFill="1" applyBorder="1" applyAlignment="1" applyProtection="1">
      <alignment horizontal="left" vertical="center"/>
      <protection locked="0"/>
    </xf>
    <xf numFmtId="0" fontId="89" fillId="3" borderId="3" xfId="20961" applyFont="1" applyFill="1" applyBorder="1" applyAlignment="1" applyProtection="1"/>
    <xf numFmtId="193" fontId="84" fillId="0" borderId="0" xfId="0" applyNumberFormat="1" applyFont="1"/>
    <xf numFmtId="0" fontId="45" fillId="0" borderId="24" xfId="0" applyNumberFormat="1" applyFont="1" applyFill="1" applyBorder="1" applyAlignment="1">
      <alignment vertical="center" wrapText="1"/>
    </xf>
    <xf numFmtId="0" fontId="89"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2"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1" xfId="0" applyFont="1" applyBorder="1" applyAlignment="1">
      <alignment vertical="center" wrapText="1"/>
    </xf>
    <xf numFmtId="0" fontId="2" fillId="0" borderId="14" xfId="11" applyFont="1" applyFill="1" applyBorder="1" applyAlignment="1" applyProtection="1">
      <alignment vertical="center"/>
    </xf>
    <xf numFmtId="0" fontId="2" fillId="0" borderId="15"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0" fontId="84" fillId="0" borderId="0" xfId="0" applyFont="1" applyAlignment="1"/>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Fill="1" applyBorder="1" applyAlignment="1">
      <alignment horizontal="left" vertical="center" wrapText="1" indent="2"/>
    </xf>
    <xf numFmtId="0" fontId="93" fillId="0" borderId="0" xfId="11" applyFont="1" applyFill="1" applyBorder="1" applyAlignment="1" applyProtection="1"/>
    <xf numFmtId="0" fontId="94"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3" xfId="0" applyFont="1" applyBorder="1"/>
    <xf numFmtId="0" fontId="3" fillId="0" borderId="54"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6" fillId="0" borderId="0" xfId="0" applyFont="1"/>
    <xf numFmtId="0" fontId="3" fillId="0" borderId="62" xfId="0" applyFont="1" applyBorder="1"/>
    <xf numFmtId="0" fontId="3" fillId="0" borderId="0" xfId="0" applyFont="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Fill="1" applyBorder="1" applyAlignment="1">
      <alignment horizontal="center" vertical="center" wrapText="1"/>
    </xf>
    <xf numFmtId="193" fontId="3" fillId="36" borderId="21" xfId="0" applyNumberFormat="1" applyFont="1" applyFill="1" applyBorder="1"/>
    <xf numFmtId="9" fontId="3" fillId="36" borderId="22" xfId="20962" applyFont="1" applyFill="1" applyBorder="1"/>
    <xf numFmtId="0" fontId="86" fillId="0" borderId="0" xfId="0" applyFont="1" applyFill="1" applyBorder="1" applyAlignment="1">
      <alignment horizontal="center" wrapText="1"/>
    </xf>
    <xf numFmtId="0" fontId="84" fillId="0" borderId="0" xfId="0" applyFont="1" applyFill="1" applyBorder="1" applyAlignment="1">
      <alignment vertical="center" wrapText="1"/>
    </xf>
    <xf numFmtId="0" fontId="84" fillId="0" borderId="67" xfId="0" applyFont="1" applyFill="1" applyBorder="1" applyAlignment="1">
      <alignment vertical="center" wrapText="1"/>
    </xf>
    <xf numFmtId="0" fontId="84" fillId="0" borderId="17" xfId="0" applyFont="1" applyFill="1" applyBorder="1"/>
    <xf numFmtId="193" fontId="86" fillId="36"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5" xfId="0" applyFont="1" applyFill="1" applyBorder="1" applyAlignment="1">
      <alignment wrapText="1"/>
    </xf>
    <xf numFmtId="0" fontId="95" fillId="0" borderId="0" xfId="0" applyFont="1" applyAlignment="1">
      <alignment wrapText="1"/>
    </xf>
    <xf numFmtId="0" fontId="2" fillId="0" borderId="0" xfId="0" applyFont="1" applyAlignment="1">
      <alignment wrapText="1"/>
    </xf>
    <xf numFmtId="0" fontId="3" fillId="0" borderId="0" xfId="0" applyFont="1" applyFill="1"/>
    <xf numFmtId="0" fontId="98" fillId="3" borderId="77" xfId="0" applyFont="1" applyFill="1" applyBorder="1" applyAlignment="1">
      <alignment horizontal="left"/>
    </xf>
    <xf numFmtId="0" fontId="98" fillId="3" borderId="78" xfId="0" applyFont="1" applyFill="1" applyBorder="1" applyAlignment="1">
      <alignment horizontal="left"/>
    </xf>
    <xf numFmtId="0" fontId="4" fillId="3" borderId="81" xfId="0" applyFont="1" applyFill="1" applyBorder="1" applyAlignment="1">
      <alignment vertical="center"/>
    </xf>
    <xf numFmtId="0" fontId="3" fillId="3" borderId="82" xfId="0" applyFont="1" applyFill="1" applyBorder="1" applyAlignment="1">
      <alignment vertical="center"/>
    </xf>
    <xf numFmtId="0" fontId="3" fillId="3" borderId="83" xfId="0" applyFont="1" applyFill="1" applyBorder="1" applyAlignment="1">
      <alignment vertical="center"/>
    </xf>
    <xf numFmtId="0" fontId="3" fillId="0" borderId="66" xfId="0" applyFont="1" applyFill="1" applyBorder="1" applyAlignment="1">
      <alignment horizontal="center" vertical="center"/>
    </xf>
    <xf numFmtId="0" fontId="3" fillId="0" borderId="7" xfId="0" applyFont="1" applyFill="1" applyBorder="1" applyAlignment="1">
      <alignment vertical="center"/>
    </xf>
    <xf numFmtId="0" fontId="3" fillId="0" borderId="17" xfId="0" applyFont="1" applyFill="1" applyBorder="1" applyAlignment="1">
      <alignment horizontal="center" vertical="center"/>
    </xf>
    <xf numFmtId="0" fontId="3" fillId="0" borderId="79" xfId="0" applyFont="1" applyFill="1" applyBorder="1" applyAlignment="1">
      <alignment vertical="center"/>
    </xf>
    <xf numFmtId="0" fontId="4" fillId="0" borderId="79" xfId="0" applyFont="1" applyFill="1" applyBorder="1" applyAlignment="1">
      <alignment vertical="center"/>
    </xf>
    <xf numFmtId="0" fontId="3" fillId="0" borderId="20" xfId="0" applyFont="1" applyFill="1" applyBorder="1" applyAlignment="1">
      <alignment horizontal="center" vertical="center"/>
    </xf>
    <xf numFmtId="0" fontId="4" fillId="0" borderId="21" xfId="0" applyFont="1" applyFill="1" applyBorder="1" applyAlignment="1">
      <alignment vertical="center"/>
    </xf>
    <xf numFmtId="0" fontId="3" fillId="3" borderId="62" xfId="0" applyFont="1" applyFill="1" applyBorder="1" applyAlignment="1">
      <alignment horizontal="center" vertical="center"/>
    </xf>
    <xf numFmtId="0" fontId="3" fillId="3"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85" xfId="0" applyFont="1" applyFill="1" applyBorder="1" applyAlignment="1">
      <alignment horizontal="center" vertical="center"/>
    </xf>
    <xf numFmtId="0" fontId="3" fillId="0" borderId="86" xfId="0" applyFont="1" applyFill="1" applyBorder="1" applyAlignment="1">
      <alignment vertical="center"/>
    </xf>
    <xf numFmtId="169" fontId="9" fillId="37" borderId="23" xfId="20" applyBorder="1"/>
    <xf numFmtId="169" fontId="9" fillId="37" borderId="87" xfId="20" applyBorder="1"/>
    <xf numFmtId="169" fontId="9" fillId="37" borderId="24" xfId="20" applyBorder="1"/>
    <xf numFmtId="0" fontId="3" fillId="0" borderId="88" xfId="0" applyFont="1" applyFill="1" applyBorder="1" applyAlignment="1">
      <alignment horizontal="center" vertical="center"/>
    </xf>
    <xf numFmtId="0" fontId="3" fillId="0" borderId="89" xfId="0" applyFont="1" applyFill="1" applyBorder="1" applyAlignment="1">
      <alignment vertical="center"/>
    </xf>
    <xf numFmtId="0" fontId="4" fillId="0" borderId="0" xfId="0" applyFont="1" applyFill="1" applyAlignment="1">
      <alignment horizontal="center"/>
    </xf>
    <xf numFmtId="0" fontId="86" fillId="0" borderId="79" xfId="0" applyFont="1" applyFill="1" applyBorder="1" applyAlignment="1">
      <alignment horizontal="center" vertical="center" wrapText="1"/>
    </xf>
    <xf numFmtId="0" fontId="86" fillId="0" borderId="80" xfId="0" applyFont="1" applyFill="1" applyBorder="1" applyAlignment="1">
      <alignment horizontal="center" vertical="center" wrapText="1"/>
    </xf>
    <xf numFmtId="0" fontId="93" fillId="0" borderId="0" xfId="11" applyFont="1" applyFill="1" applyBorder="1" applyProtection="1"/>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80" xfId="0" applyFont="1" applyFill="1" applyBorder="1" applyAlignment="1">
      <alignment horizontal="left" vertical="center" wrapText="1"/>
    </xf>
    <xf numFmtId="0" fontId="3" fillId="0" borderId="17" xfId="0" applyFont="1" applyFill="1" applyBorder="1" applyAlignment="1">
      <alignment horizontal="right" vertical="center" wrapText="1"/>
    </xf>
    <xf numFmtId="0" fontId="99" fillId="0" borderId="17" xfId="0" applyFont="1" applyFill="1" applyBorder="1" applyAlignment="1">
      <alignment horizontal="right" vertical="center" wrapText="1"/>
    </xf>
    <xf numFmtId="0" fontId="4" fillId="0" borderId="17"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99" fillId="0" borderId="0" xfId="0" applyFont="1" applyFill="1" applyAlignment="1">
      <alignment horizontal="left" vertical="center"/>
    </xf>
    <xf numFmtId="49" fontId="100" fillId="0" borderId="20" xfId="5" applyNumberFormat="1" applyFont="1" applyFill="1" applyBorder="1" applyAlignment="1" applyProtection="1">
      <alignment horizontal="left" vertical="center"/>
      <protection locked="0"/>
    </xf>
    <xf numFmtId="0" fontId="101" fillId="0" borderId="21" xfId="9" applyFont="1" applyFill="1" applyBorder="1" applyAlignment="1" applyProtection="1">
      <alignment horizontal="left" vertical="center" wrapText="1"/>
      <protection locked="0"/>
    </xf>
    <xf numFmtId="0" fontId="84" fillId="0" borderId="79" xfId="0" applyFont="1" applyBorder="1" applyAlignment="1">
      <alignment vertical="center" wrapText="1"/>
    </xf>
    <xf numFmtId="14" fontId="2" fillId="3" borderId="79" xfId="8" quotePrefix="1" applyNumberFormat="1" applyFont="1" applyFill="1" applyBorder="1" applyAlignment="1" applyProtection="1">
      <alignment horizontal="left"/>
      <protection locked="0"/>
    </xf>
    <xf numFmtId="3" fontId="102" fillId="36" borderId="80" xfId="0" applyNumberFormat="1" applyFont="1" applyFill="1" applyBorder="1" applyAlignment="1">
      <alignment vertical="center" wrapText="1"/>
    </xf>
    <xf numFmtId="3" fontId="102" fillId="36" borderId="21" xfId="0" applyNumberFormat="1" applyFont="1" applyFill="1" applyBorder="1" applyAlignment="1">
      <alignment vertical="center" wrapText="1"/>
    </xf>
    <xf numFmtId="3" fontId="102" fillId="36" borderId="22" xfId="0" applyNumberFormat="1" applyFont="1" applyFill="1" applyBorder="1" applyAlignment="1">
      <alignment vertical="center" wrapText="1"/>
    </xf>
    <xf numFmtId="0" fontId="6" fillId="0" borderId="79" xfId="17" applyFill="1" applyBorder="1" applyAlignment="1" applyProtection="1"/>
    <xf numFmtId="49" fontId="84" fillId="0" borderId="79"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94" xfId="20964" applyFont="1" applyFill="1" applyBorder="1" applyAlignment="1">
      <alignment vertical="center"/>
    </xf>
    <xf numFmtId="0" fontId="45" fillId="76" borderId="95" xfId="20964" applyFont="1" applyFill="1" applyBorder="1" applyAlignment="1">
      <alignment vertical="center"/>
    </xf>
    <xf numFmtId="0" fontId="45" fillId="76" borderId="92" xfId="20964" applyFont="1" applyFill="1" applyBorder="1" applyAlignment="1">
      <alignment vertical="center"/>
    </xf>
    <xf numFmtId="0" fontId="104" fillId="70" borderId="91" xfId="20964" applyFont="1" applyFill="1" applyBorder="1" applyAlignment="1">
      <alignment horizontal="center" vertical="center"/>
    </xf>
    <xf numFmtId="0" fontId="104" fillId="70" borderId="92" xfId="20964" applyFont="1" applyFill="1" applyBorder="1" applyAlignment="1">
      <alignment horizontal="left" vertical="center" wrapText="1"/>
    </xf>
    <xf numFmtId="0" fontId="103" fillId="77" borderId="93" xfId="20964" applyFont="1" applyFill="1" applyBorder="1" applyAlignment="1">
      <alignment horizontal="center" vertical="center"/>
    </xf>
    <xf numFmtId="0" fontId="103" fillId="77" borderId="95" xfId="20964" applyFont="1" applyFill="1" applyBorder="1" applyAlignment="1">
      <alignment vertical="top" wrapText="1"/>
    </xf>
    <xf numFmtId="0" fontId="105" fillId="70" borderId="91" xfId="20964" applyFont="1" applyFill="1" applyBorder="1" applyAlignment="1">
      <alignment horizontal="center" vertical="center"/>
    </xf>
    <xf numFmtId="0" fontId="104" fillId="70" borderId="95" xfId="20964" applyFont="1" applyFill="1" applyBorder="1" applyAlignment="1">
      <alignment vertical="center" wrapText="1"/>
    </xf>
    <xf numFmtId="0" fontId="104" fillId="70" borderId="92" xfId="20964" applyFont="1" applyFill="1" applyBorder="1" applyAlignment="1">
      <alignment horizontal="left" vertical="center"/>
    </xf>
    <xf numFmtId="0" fontId="105" fillId="3" borderId="91" xfId="20964" applyFont="1" applyFill="1" applyBorder="1" applyAlignment="1">
      <alignment horizontal="center" vertical="center"/>
    </xf>
    <xf numFmtId="0" fontId="104" fillId="3" borderId="92" xfId="20964" applyFont="1" applyFill="1" applyBorder="1" applyAlignment="1">
      <alignment horizontal="left" vertical="center"/>
    </xf>
    <xf numFmtId="0" fontId="105" fillId="0" borderId="91" xfId="20964" applyFont="1" applyFill="1" applyBorder="1" applyAlignment="1">
      <alignment horizontal="center" vertical="center"/>
    </xf>
    <xf numFmtId="0" fontId="104" fillId="0" borderId="92" xfId="20964" applyFont="1" applyFill="1" applyBorder="1" applyAlignment="1">
      <alignment horizontal="left" vertical="center"/>
    </xf>
    <xf numFmtId="0" fontId="106" fillId="77" borderId="93" xfId="20964" applyFont="1" applyFill="1" applyBorder="1" applyAlignment="1">
      <alignment horizontal="center" vertical="center"/>
    </xf>
    <xf numFmtId="0" fontId="103" fillId="77" borderId="95" xfId="20964" applyFont="1" applyFill="1" applyBorder="1" applyAlignment="1">
      <alignment vertical="center"/>
    </xf>
    <xf numFmtId="0" fontId="103" fillId="76" borderId="94" xfId="20964" applyFont="1" applyFill="1" applyBorder="1" applyAlignment="1">
      <alignment vertical="center"/>
    </xf>
    <xf numFmtId="0" fontId="103" fillId="76" borderId="95" xfId="20964" applyFont="1" applyFill="1" applyBorder="1" applyAlignment="1">
      <alignment vertical="center"/>
    </xf>
    <xf numFmtId="0" fontId="108" fillId="3" borderId="91" xfId="20964" applyFont="1" applyFill="1" applyBorder="1" applyAlignment="1">
      <alignment horizontal="center" vertical="center"/>
    </xf>
    <xf numFmtId="0" fontId="109" fillId="77" borderId="93" xfId="20964" applyFont="1" applyFill="1" applyBorder="1" applyAlignment="1">
      <alignment horizontal="center" vertical="center"/>
    </xf>
    <xf numFmtId="0" fontId="45" fillId="77" borderId="95" xfId="20964" applyFont="1" applyFill="1" applyBorder="1" applyAlignment="1">
      <alignment vertical="center"/>
    </xf>
    <xf numFmtId="0" fontId="108" fillId="70" borderId="91" xfId="20964" applyFont="1" applyFill="1" applyBorder="1" applyAlignment="1">
      <alignment horizontal="center" vertical="center"/>
    </xf>
    <xf numFmtId="0" fontId="109" fillId="3" borderId="93" xfId="20964" applyFont="1" applyFill="1" applyBorder="1" applyAlignment="1">
      <alignment horizontal="center" vertical="center"/>
    </xf>
    <xf numFmtId="0" fontId="45" fillId="3" borderId="95" xfId="20964" applyFont="1" applyFill="1" applyBorder="1" applyAlignment="1">
      <alignment vertical="center"/>
    </xf>
    <xf numFmtId="0" fontId="105" fillId="70" borderId="93" xfId="20964" applyFont="1" applyFill="1" applyBorder="1" applyAlignment="1">
      <alignment horizontal="center" vertical="center"/>
    </xf>
    <xf numFmtId="0" fontId="19" fillId="70" borderId="93" xfId="20964" applyFont="1" applyFill="1" applyBorder="1" applyAlignment="1">
      <alignment horizontal="center" vertical="center"/>
    </xf>
    <xf numFmtId="0" fontId="99" fillId="0" borderId="93" xfId="0" applyFont="1" applyFill="1" applyBorder="1" applyAlignment="1">
      <alignment horizontal="left" vertical="center" wrapText="1"/>
    </xf>
    <xf numFmtId="0" fontId="4" fillId="36" borderId="93" xfId="0" applyFont="1" applyFill="1" applyBorder="1" applyAlignment="1">
      <alignment horizontal="left" vertical="center" wrapText="1"/>
    </xf>
    <xf numFmtId="0" fontId="3" fillId="0" borderId="93" xfId="0" applyFont="1" applyFill="1" applyBorder="1" applyAlignment="1">
      <alignment horizontal="left" vertical="center" wrapText="1"/>
    </xf>
    <xf numFmtId="0" fontId="4" fillId="36" borderId="81" xfId="0" applyFont="1" applyFill="1" applyBorder="1" applyAlignment="1">
      <alignment vertical="center" wrapText="1"/>
    </xf>
    <xf numFmtId="0" fontId="4" fillId="36" borderId="92" xfId="0" applyFont="1" applyFill="1" applyBorder="1" applyAlignment="1">
      <alignment vertical="center" wrapText="1"/>
    </xf>
    <xf numFmtId="0" fontId="4" fillId="36" borderId="68" xfId="0" applyFont="1" applyFill="1" applyBorder="1" applyAlignment="1">
      <alignment vertical="center" wrapText="1"/>
    </xf>
    <xf numFmtId="0" fontId="4" fillId="36" borderId="28" xfId="0" applyFont="1" applyFill="1" applyBorder="1" applyAlignment="1">
      <alignment vertical="center" wrapText="1"/>
    </xf>
    <xf numFmtId="0" fontId="84" fillId="0" borderId="93" xfId="0" applyFont="1" applyBorder="1"/>
    <xf numFmtId="0" fontId="6" fillId="0" borderId="93" xfId="17" applyFill="1" applyBorder="1" applyAlignment="1" applyProtection="1">
      <alignment horizontal="left" vertical="center"/>
    </xf>
    <xf numFmtId="0" fontId="6" fillId="0" borderId="93" xfId="17" applyBorder="1" applyAlignment="1" applyProtection="1"/>
    <xf numFmtId="0" fontId="84" fillId="0" borderId="93" xfId="0" applyFont="1" applyFill="1" applyBorder="1"/>
    <xf numFmtId="0" fontId="6" fillId="0" borderId="93" xfId="17" applyFill="1" applyBorder="1" applyAlignment="1" applyProtection="1">
      <alignment horizontal="left" vertical="center" wrapText="1"/>
    </xf>
    <xf numFmtId="0" fontId="6" fillId="0" borderId="93" xfId="17"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2" fillId="0" borderId="3" xfId="0" applyFont="1" applyBorder="1" applyAlignment="1">
      <alignment wrapText="1"/>
    </xf>
    <xf numFmtId="0" fontId="84" fillId="0" borderId="18" xfId="0" applyFont="1" applyBorder="1" applyAlignment="1"/>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3" fontId="102" fillId="36" borderId="23" xfId="0" applyNumberFormat="1" applyFont="1" applyFill="1" applyBorder="1" applyAlignment="1">
      <alignment vertical="center" wrapText="1"/>
    </xf>
    <xf numFmtId="3" fontId="102" fillId="36" borderId="37" xfId="0" applyNumberFormat="1" applyFont="1" applyFill="1" applyBorder="1" applyAlignment="1">
      <alignment vertical="center" wrapText="1"/>
    </xf>
    <xf numFmtId="0" fontId="2" fillId="0" borderId="15" xfId="0" applyNumberFormat="1" applyFont="1" applyFill="1" applyBorder="1" applyAlignment="1">
      <alignment horizontal="left" vertical="center" wrapText="1" indent="1"/>
    </xf>
    <xf numFmtId="0" fontId="2" fillId="0" borderId="16"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0" xfId="20" applyFont="1" applyBorder="1"/>
    <xf numFmtId="0" fontId="2" fillId="0" borderId="17" xfId="0" applyFont="1" applyFill="1" applyBorder="1" applyAlignment="1">
      <alignment horizontal="right" vertical="center" wrapText="1"/>
    </xf>
    <xf numFmtId="0" fontId="2" fillId="2" borderId="17" xfId="0" applyFont="1" applyFill="1" applyBorder="1" applyAlignment="1">
      <alignment horizontal="right" vertical="center"/>
    </xf>
    <xf numFmtId="0" fontId="45" fillId="0" borderId="17" xfId="0" applyFont="1" applyFill="1" applyBorder="1" applyAlignment="1">
      <alignment horizontal="center" vertical="center" wrapText="1"/>
    </xf>
    <xf numFmtId="0" fontId="2" fillId="2" borderId="2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3" xfId="0" applyFont="1" applyFill="1" applyBorder="1"/>
    <xf numFmtId="0" fontId="3" fillId="3" borderId="96" xfId="0" applyFont="1" applyFill="1" applyBorder="1" applyAlignment="1">
      <alignment wrapText="1"/>
    </xf>
    <xf numFmtId="0" fontId="3" fillId="3" borderId="97" xfId="0" applyFont="1" applyFill="1" applyBorder="1"/>
    <xf numFmtId="0" fontId="4" fillId="3" borderId="74" xfId="0" applyFont="1" applyFill="1" applyBorder="1" applyAlignment="1">
      <alignment horizontal="center" wrapText="1"/>
    </xf>
    <xf numFmtId="0" fontId="3" fillId="0" borderId="93" xfId="0" applyFont="1" applyFill="1" applyBorder="1" applyAlignment="1">
      <alignment horizontal="center"/>
    </xf>
    <xf numFmtId="0" fontId="3" fillId="0" borderId="93" xfId="0" applyFont="1" applyBorder="1" applyAlignment="1">
      <alignment horizontal="center"/>
    </xf>
    <xf numFmtId="0" fontId="3" fillId="3" borderId="62"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0" xfId="0" applyFont="1" applyFill="1" applyBorder="1" applyAlignment="1">
      <alignment horizontal="center" vertical="center" wrapText="1"/>
    </xf>
    <xf numFmtId="0" fontId="3" fillId="0" borderId="17" xfId="0" applyFont="1" applyBorder="1"/>
    <xf numFmtId="0" fontId="3" fillId="0" borderId="93" xfId="0" applyFont="1" applyBorder="1" applyAlignment="1">
      <alignment wrapText="1"/>
    </xf>
    <xf numFmtId="164" fontId="3" fillId="0" borderId="80" xfId="7" applyNumberFormat="1" applyFont="1" applyBorder="1"/>
    <xf numFmtId="0" fontId="98" fillId="0" borderId="93" xfId="0" applyFont="1" applyBorder="1" applyAlignment="1">
      <alignment horizontal="left" wrapText="1" indent="2"/>
    </xf>
    <xf numFmtId="0" fontId="4" fillId="0" borderId="17" xfId="0" applyFont="1" applyBorder="1"/>
    <xf numFmtId="0" fontId="4" fillId="0" borderId="93" xfId="0" applyFont="1" applyBorder="1" applyAlignment="1">
      <alignment wrapText="1"/>
    </xf>
    <xf numFmtId="164" fontId="4" fillId="0" borderId="80" xfId="7" applyNumberFormat="1" applyFont="1" applyBorder="1"/>
    <xf numFmtId="0" fontId="110" fillId="3" borderId="62" xfId="0" applyFont="1" applyFill="1" applyBorder="1" applyAlignment="1">
      <alignment horizontal="left"/>
    </xf>
    <xf numFmtId="0" fontId="110"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0" fontId="98" fillId="0" borderId="93" xfId="0" applyFont="1" applyBorder="1" applyAlignment="1">
      <alignment horizontal="left" wrapText="1" indent="4"/>
    </xf>
    <xf numFmtId="0" fontId="3" fillId="3" borderId="0" xfId="0" applyFont="1" applyFill="1" applyBorder="1" applyAlignment="1">
      <alignment wrapText="1"/>
    </xf>
    <xf numFmtId="0" fontId="4" fillId="0" borderId="20" xfId="0" applyFont="1" applyBorder="1"/>
    <xf numFmtId="0" fontId="4" fillId="0" borderId="21" xfId="0" applyFont="1" applyBorder="1" applyAlignment="1">
      <alignment wrapText="1"/>
    </xf>
    <xf numFmtId="0" fontId="2" fillId="2" borderId="85" xfId="0" applyFont="1" applyFill="1" applyBorder="1" applyAlignment="1">
      <alignment horizontal="right" vertical="center"/>
    </xf>
    <xf numFmtId="0" fontId="2" fillId="0" borderId="91" xfId="0" applyFont="1" applyBorder="1" applyAlignment="1">
      <alignment vertical="center" wrapText="1"/>
    </xf>
    <xf numFmtId="0" fontId="111" fillId="0" borderId="0" xfId="11" applyFont="1" applyFill="1" applyBorder="1" applyProtection="1"/>
    <xf numFmtId="0" fontId="111" fillId="0" borderId="0" xfId="11" applyFont="1" applyFill="1" applyBorder="1" applyAlignment="1" applyProtection="1"/>
    <xf numFmtId="0" fontId="113" fillId="0" borderId="0" xfId="11" applyFont="1" applyFill="1" applyBorder="1" applyAlignment="1" applyProtection="1"/>
    <xf numFmtId="0" fontId="112" fillId="0" borderId="0" xfId="0" applyFont="1" applyFill="1"/>
    <xf numFmtId="0" fontId="114" fillId="0" borderId="67" xfId="0" applyNumberFormat="1" applyFont="1" applyFill="1" applyBorder="1" applyAlignment="1">
      <alignment horizontal="left" vertical="center" wrapText="1"/>
    </xf>
    <xf numFmtId="0" fontId="6" fillId="0" borderId="108" xfId="17" applyBorder="1" applyAlignment="1" applyProtection="1"/>
    <xf numFmtId="0" fontId="112" fillId="0" borderId="0" xfId="0" applyFont="1" applyFill="1" applyAlignment="1">
      <alignment horizontal="left" vertical="top" wrapText="1"/>
    </xf>
    <xf numFmtId="0" fontId="110" fillId="0" borderId="108" xfId="0" applyFont="1" applyBorder="1" applyAlignment="1">
      <alignment horizontal="center" vertical="center"/>
    </xf>
    <xf numFmtId="0" fontId="0" fillId="0" borderId="108" xfId="0" applyBorder="1" applyAlignment="1">
      <alignment horizontal="center"/>
    </xf>
    <xf numFmtId="0" fontId="123" fillId="3" borderId="108" xfId="20966" applyFont="1" applyFill="1" applyBorder="1" applyAlignment="1">
      <alignment horizontal="left" vertical="center" wrapText="1"/>
    </xf>
    <xf numFmtId="0" fontId="124" fillId="0" borderId="108" xfId="20966" applyFont="1" applyFill="1" applyBorder="1" applyAlignment="1">
      <alignment horizontal="left" vertical="center" wrapText="1" indent="1"/>
    </xf>
    <xf numFmtId="0" fontId="125" fillId="3" borderId="118" xfId="0" applyFont="1" applyFill="1" applyBorder="1" applyAlignment="1">
      <alignment horizontal="left" vertical="center" wrapText="1"/>
    </xf>
    <xf numFmtId="0" fontId="124" fillId="3" borderId="108" xfId="20966" applyFont="1" applyFill="1" applyBorder="1" applyAlignment="1">
      <alignment horizontal="left" vertical="center" wrapText="1" indent="1"/>
    </xf>
    <xf numFmtId="0" fontId="123" fillId="0" borderId="118" xfId="0" applyFont="1" applyFill="1" applyBorder="1" applyAlignment="1">
      <alignment horizontal="left" vertical="center" wrapText="1"/>
    </xf>
    <xf numFmtId="0" fontId="125" fillId="0" borderId="118" xfId="0" applyFont="1" applyFill="1" applyBorder="1" applyAlignment="1">
      <alignment horizontal="left" vertical="center" wrapText="1"/>
    </xf>
    <xf numFmtId="0" fontId="125" fillId="0" borderId="118" xfId="0" applyFont="1" applyFill="1" applyBorder="1" applyAlignment="1">
      <alignment vertical="center" wrapText="1"/>
    </xf>
    <xf numFmtId="0" fontId="126" fillId="0" borderId="118" xfId="0" applyFont="1" applyFill="1" applyBorder="1" applyAlignment="1">
      <alignment horizontal="left" vertical="center" wrapText="1" indent="1"/>
    </xf>
    <xf numFmtId="0" fontId="126" fillId="3" borderId="118" xfId="0" applyFont="1" applyFill="1" applyBorder="1" applyAlignment="1">
      <alignment horizontal="left" vertical="center" wrapText="1" indent="1"/>
    </xf>
    <xf numFmtId="0" fontId="125" fillId="3" borderId="119" xfId="0" applyFont="1" applyFill="1" applyBorder="1" applyAlignment="1">
      <alignment horizontal="left" vertical="center" wrapText="1"/>
    </xf>
    <xf numFmtId="0" fontId="126" fillId="0" borderId="108" xfId="20966" applyFont="1" applyFill="1" applyBorder="1" applyAlignment="1">
      <alignment horizontal="left" vertical="center" wrapText="1" indent="1"/>
    </xf>
    <xf numFmtId="0" fontId="125" fillId="0" borderId="108" xfId="0" applyFont="1" applyFill="1" applyBorder="1" applyAlignment="1">
      <alignment horizontal="left" vertical="center" wrapText="1"/>
    </xf>
    <xf numFmtId="0" fontId="127" fillId="0" borderId="108" xfId="20966" applyFont="1" applyFill="1" applyBorder="1" applyAlignment="1">
      <alignment horizontal="center" vertical="center" wrapText="1"/>
    </xf>
    <xf numFmtId="0" fontId="125" fillId="3" borderId="120" xfId="0" applyFont="1" applyFill="1" applyBorder="1" applyAlignment="1">
      <alignment horizontal="left" vertical="center" wrapText="1"/>
    </xf>
    <xf numFmtId="0" fontId="0" fillId="0" borderId="121" xfId="0" applyBorder="1" applyAlignment="1">
      <alignment horizontal="center"/>
    </xf>
    <xf numFmtId="0" fontId="124" fillId="3" borderId="121" xfId="20966" applyFont="1" applyFill="1" applyBorder="1" applyAlignment="1">
      <alignment horizontal="left" vertical="center" wrapText="1" indent="1"/>
    </xf>
    <xf numFmtId="0" fontId="124" fillId="3" borderId="118" xfId="0" applyFont="1" applyFill="1" applyBorder="1" applyAlignment="1">
      <alignment horizontal="left" vertical="center" wrapText="1" indent="1"/>
    </xf>
    <xf numFmtId="0" fontId="124" fillId="0" borderId="121" xfId="20966" applyFont="1" applyFill="1" applyBorder="1" applyAlignment="1">
      <alignment horizontal="left" vertical="center" wrapText="1" indent="1"/>
    </xf>
    <xf numFmtId="0" fontId="125" fillId="0" borderId="118" xfId="0" applyFont="1" applyBorder="1" applyAlignment="1">
      <alignment horizontal="left" vertical="center" wrapText="1"/>
    </xf>
    <xf numFmtId="0" fontId="124" fillId="0" borderId="118" xfId="0" applyFont="1" applyBorder="1" applyAlignment="1">
      <alignment horizontal="left" vertical="center" wrapText="1" indent="1"/>
    </xf>
    <xf numFmtId="0" fontId="124" fillId="0" borderId="119" xfId="0" applyFont="1" applyBorder="1" applyAlignment="1">
      <alignment horizontal="left" vertical="center" wrapText="1" indent="1"/>
    </xf>
    <xf numFmtId="0" fontId="125" fillId="0" borderId="121" xfId="20966" applyFont="1" applyFill="1" applyBorder="1" applyAlignment="1">
      <alignment horizontal="left" vertical="center" wrapText="1"/>
    </xf>
    <xf numFmtId="0" fontId="125" fillId="0" borderId="121" xfId="0" applyFont="1" applyFill="1" applyBorder="1" applyAlignment="1">
      <alignment vertical="center" wrapText="1"/>
    </xf>
    <xf numFmtId="0" fontId="127" fillId="0" borderId="121" xfId="20966" applyFont="1" applyFill="1" applyBorder="1" applyAlignment="1">
      <alignment horizontal="center" vertical="center" wrapText="1"/>
    </xf>
    <xf numFmtId="0" fontId="125" fillId="3" borderId="121" xfId="20966" applyFont="1" applyFill="1" applyBorder="1" applyAlignment="1">
      <alignment horizontal="left" vertical="center" wrapText="1"/>
    </xf>
    <xf numFmtId="0" fontId="128" fillId="0" borderId="0" xfId="0" applyFont="1" applyAlignment="1">
      <alignment horizontal="justify"/>
    </xf>
    <xf numFmtId="0" fontId="125" fillId="0" borderId="121"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1" xfId="0" applyFont="1" applyFill="1" applyBorder="1" applyAlignment="1" applyProtection="1">
      <alignment horizontal="center" vertical="center" wrapText="1"/>
    </xf>
    <xf numFmtId="0" fontId="0" fillId="0" borderId="121" xfId="0" applyBorder="1" applyAlignment="1">
      <alignment horizontal="center" vertical="center"/>
    </xf>
    <xf numFmtId="0" fontId="125" fillId="0" borderId="126" xfId="0" applyFont="1" applyFill="1" applyBorder="1" applyAlignment="1">
      <alignment horizontal="justify" vertical="center" wrapText="1"/>
    </xf>
    <xf numFmtId="0" fontId="124" fillId="0" borderId="118" xfId="0" applyFont="1" applyFill="1" applyBorder="1" applyAlignment="1">
      <alignment horizontal="left" vertical="center" wrapText="1" indent="1"/>
    </xf>
    <xf numFmtId="0" fontId="124" fillId="0" borderId="119" xfId="0" applyFont="1" applyFill="1" applyBorder="1" applyAlignment="1">
      <alignment horizontal="left" vertical="center" wrapText="1" indent="1"/>
    </xf>
    <xf numFmtId="0" fontId="125" fillId="0" borderId="118" xfId="0" applyFont="1" applyFill="1" applyBorder="1" applyAlignment="1">
      <alignment horizontal="justify" vertical="center" wrapText="1"/>
    </xf>
    <xf numFmtId="0" fontId="123" fillId="0" borderId="118" xfId="0" applyFont="1" applyFill="1" applyBorder="1" applyAlignment="1">
      <alignment horizontal="justify" vertical="center" wrapText="1"/>
    </xf>
    <xf numFmtId="0" fontId="125" fillId="3" borderId="118" xfId="0" applyFont="1" applyFill="1" applyBorder="1" applyAlignment="1">
      <alignment horizontal="justify" vertical="center" wrapText="1"/>
    </xf>
    <xf numFmtId="0" fontId="125" fillId="0" borderId="119" xfId="0" applyFont="1" applyFill="1" applyBorder="1" applyAlignment="1">
      <alignment horizontal="justify" vertical="center" wrapText="1"/>
    </xf>
    <xf numFmtId="0" fontId="125" fillId="0" borderId="120" xfId="0" applyFont="1" applyFill="1" applyBorder="1" applyAlignment="1">
      <alignment horizontal="justify" vertical="center" wrapText="1"/>
    </xf>
    <xf numFmtId="0" fontId="123" fillId="0" borderId="118" xfId="0" applyFont="1" applyFill="1" applyBorder="1" applyAlignment="1">
      <alignment vertical="center" wrapText="1"/>
    </xf>
    <xf numFmtId="0" fontId="124" fillId="0" borderId="118" xfId="0" applyFont="1" applyFill="1" applyBorder="1" applyAlignment="1">
      <alignment horizontal="left" vertical="center" wrapText="1"/>
    </xf>
    <xf numFmtId="0" fontId="125" fillId="0" borderId="127" xfId="0" applyFont="1" applyFill="1" applyBorder="1" applyAlignment="1">
      <alignment vertical="center" wrapText="1"/>
    </xf>
    <xf numFmtId="0" fontId="125" fillId="3" borderId="118" xfId="0" applyFont="1" applyFill="1" applyBorder="1" applyAlignment="1">
      <alignment vertical="center" wrapText="1"/>
    </xf>
    <xf numFmtId="0" fontId="103" fillId="0" borderId="124" xfId="0" applyNumberFormat="1" applyFont="1" applyFill="1" applyBorder="1" applyAlignment="1">
      <alignment vertical="center" wrapText="1"/>
    </xf>
    <xf numFmtId="0" fontId="2" fillId="0" borderId="124" xfId="0" applyNumberFormat="1" applyFont="1" applyFill="1" applyBorder="1" applyAlignment="1">
      <alignment horizontal="left" vertical="center" wrapText="1" indent="4"/>
    </xf>
    <xf numFmtId="0" fontId="45" fillId="0" borderId="124" xfId="0" applyNumberFormat="1" applyFont="1" applyFill="1" applyBorder="1" applyAlignment="1">
      <alignment vertical="center" wrapText="1"/>
    </xf>
    <xf numFmtId="0" fontId="2" fillId="0" borderId="121" xfId="0" applyFont="1" applyFill="1" applyBorder="1" applyAlignment="1" applyProtection="1">
      <alignment horizontal="left" vertical="center" indent="11"/>
      <protection locked="0"/>
    </xf>
    <xf numFmtId="0" fontId="46" fillId="0" borderId="121" xfId="0" applyFont="1" applyFill="1" applyBorder="1" applyAlignment="1" applyProtection="1">
      <alignment horizontal="left" vertical="center" indent="17"/>
      <protection locked="0"/>
    </xf>
    <xf numFmtId="0" fontId="110" fillId="0" borderId="121" xfId="0" applyFont="1" applyBorder="1" applyAlignment="1">
      <alignment vertical="center"/>
    </xf>
    <xf numFmtId="0" fontId="94" fillId="0" borderId="121" xfId="0" applyNumberFormat="1" applyFont="1" applyFill="1" applyBorder="1" applyAlignment="1">
      <alignment vertical="center" wrapText="1"/>
    </xf>
    <xf numFmtId="0" fontId="95" fillId="0" borderId="124" xfId="0" applyNumberFormat="1" applyFont="1" applyFill="1" applyBorder="1" applyAlignment="1">
      <alignment horizontal="left" vertical="center" wrapText="1"/>
    </xf>
    <xf numFmtId="0" fontId="2" fillId="0" borderId="124" xfId="0" applyNumberFormat="1" applyFont="1" applyFill="1" applyBorder="1" applyAlignment="1">
      <alignment horizontal="left" vertical="center" wrapText="1"/>
    </xf>
    <xf numFmtId="193" fontId="93" fillId="0" borderId="0" xfId="0" applyNumberFormat="1" applyFont="1" applyFill="1" applyBorder="1" applyAlignment="1" applyProtection="1">
      <alignment horizontal="right"/>
    </xf>
    <xf numFmtId="0" fontId="124" fillId="3" borderId="119" xfId="0" applyFont="1" applyFill="1" applyBorder="1" applyAlignment="1">
      <alignment horizontal="left" vertical="center" wrapText="1" indent="1"/>
    </xf>
    <xf numFmtId="0" fontId="124" fillId="3" borderId="121" xfId="0" applyFont="1" applyFill="1" applyBorder="1" applyAlignment="1">
      <alignment horizontal="left" vertical="center" wrapText="1" indent="1"/>
    </xf>
    <xf numFmtId="0" fontId="125" fillId="0" borderId="121" xfId="0" applyFont="1" applyBorder="1" applyAlignment="1">
      <alignment horizontal="left" vertical="center" wrapText="1"/>
    </xf>
    <xf numFmtId="0" fontId="84" fillId="0" borderId="121" xfId="0" applyFont="1" applyBorder="1"/>
    <xf numFmtId="0" fontId="124" fillId="0" borderId="121" xfId="0" applyFont="1" applyBorder="1" applyAlignment="1">
      <alignment horizontal="left" vertical="center" wrapText="1" indent="1"/>
    </xf>
    <xf numFmtId="0" fontId="125" fillId="3" borderId="121" xfId="0" applyFont="1" applyFill="1" applyBorder="1" applyAlignment="1">
      <alignment horizontal="left" vertical="center" wrapText="1"/>
    </xf>
    <xf numFmtId="0" fontId="126" fillId="3" borderId="121" xfId="0" applyFont="1" applyFill="1" applyBorder="1" applyAlignment="1">
      <alignment horizontal="left" vertical="center" wrapText="1" indent="1"/>
    </xf>
    <xf numFmtId="0" fontId="128" fillId="0" borderId="121" xfId="0" applyFont="1" applyBorder="1" applyAlignment="1">
      <alignment horizontal="justify"/>
    </xf>
    <xf numFmtId="0" fontId="124" fillId="0" borderId="121" xfId="0" applyFont="1" applyFill="1" applyBorder="1" applyAlignment="1">
      <alignment horizontal="left" vertical="center" wrapText="1" indent="1"/>
    </xf>
    <xf numFmtId="0" fontId="112" fillId="0" borderId="0" xfId="0" applyFont="1"/>
    <xf numFmtId="0" fontId="115" fillId="0" borderId="121" xfId="0" applyFont="1" applyBorder="1"/>
    <xf numFmtId="49" fontId="117" fillId="0" borderId="121" xfId="5" applyNumberFormat="1" applyFont="1" applyFill="1" applyBorder="1" applyAlignment="1" applyProtection="1">
      <alignment horizontal="right" vertical="center"/>
      <protection locked="0"/>
    </xf>
    <xf numFmtId="0" fontId="116" fillId="3" borderId="121" xfId="13" applyFont="1" applyFill="1" applyBorder="1" applyAlignment="1" applyProtection="1">
      <alignment horizontal="left" vertical="center" wrapText="1"/>
      <protection locked="0"/>
    </xf>
    <xf numFmtId="49" fontId="116" fillId="3" borderId="121" xfId="5" applyNumberFormat="1" applyFont="1" applyFill="1" applyBorder="1" applyAlignment="1" applyProtection="1">
      <alignment horizontal="right" vertical="center"/>
      <protection locked="0"/>
    </xf>
    <xf numFmtId="0" fontId="116" fillId="0" borderId="121" xfId="13" applyFont="1" applyFill="1" applyBorder="1" applyAlignment="1" applyProtection="1">
      <alignment horizontal="left" vertical="center" wrapText="1"/>
      <protection locked="0"/>
    </xf>
    <xf numFmtId="49" fontId="116" fillId="0" borderId="121" xfId="5" applyNumberFormat="1" applyFont="1" applyFill="1" applyBorder="1" applyAlignment="1" applyProtection="1">
      <alignment horizontal="right" vertical="center"/>
      <protection locked="0"/>
    </xf>
    <xf numFmtId="0" fontId="118" fillId="0" borderId="121" xfId="13" applyFont="1" applyFill="1" applyBorder="1" applyAlignment="1" applyProtection="1">
      <alignment horizontal="left" vertical="center" wrapText="1"/>
      <protection locked="0"/>
    </xf>
    <xf numFmtId="0" fontId="115" fillId="0" borderId="121" xfId="0" applyFont="1" applyFill="1" applyBorder="1" applyAlignment="1">
      <alignment horizontal="center" vertical="center" wrapText="1"/>
    </xf>
    <xf numFmtId="14" fontId="112" fillId="0" borderId="0" xfId="0" applyNumberFormat="1" applyFont="1"/>
    <xf numFmtId="43" fontId="95" fillId="0" borderId="0" xfId="7" applyFont="1"/>
    <xf numFmtId="0" fontId="112" fillId="0" borderId="0" xfId="0" applyFont="1" applyAlignment="1">
      <alignment wrapText="1"/>
    </xf>
    <xf numFmtId="0" fontId="111" fillId="0" borderId="121" xfId="0" applyFont="1" applyBorder="1"/>
    <xf numFmtId="0" fontId="111" fillId="0" borderId="121" xfId="0" applyFont="1" applyFill="1" applyBorder="1"/>
    <xf numFmtId="0" fontId="111" fillId="0" borderId="121" xfId="0" applyFont="1" applyBorder="1" applyAlignment="1">
      <alignment horizontal="left" indent="8"/>
    </xf>
    <xf numFmtId="0" fontId="111" fillId="0" borderId="121" xfId="0" applyFont="1" applyBorder="1" applyAlignment="1">
      <alignment wrapText="1"/>
    </xf>
    <xf numFmtId="0" fontId="115" fillId="0" borderId="0" xfId="0" applyFont="1"/>
    <xf numFmtId="0" fontId="114" fillId="0" borderId="121" xfId="0" applyFont="1" applyBorder="1"/>
    <xf numFmtId="49" fontId="117" fillId="0" borderId="121" xfId="5" applyNumberFormat="1" applyFont="1" applyFill="1" applyBorder="1" applyAlignment="1" applyProtection="1">
      <alignment horizontal="right" vertical="center" wrapText="1"/>
      <protection locked="0"/>
    </xf>
    <xf numFmtId="49" fontId="116" fillId="3" borderId="121" xfId="5" applyNumberFormat="1" applyFont="1" applyFill="1" applyBorder="1" applyAlignment="1" applyProtection="1">
      <alignment horizontal="right" vertical="center" wrapText="1"/>
      <protection locked="0"/>
    </xf>
    <xf numFmtId="49" fontId="116" fillId="0" borderId="121" xfId="5" applyNumberFormat="1" applyFont="1" applyFill="1" applyBorder="1" applyAlignment="1" applyProtection="1">
      <alignment horizontal="right" vertical="center" wrapText="1"/>
      <protection locked="0"/>
    </xf>
    <xf numFmtId="0" fontId="111" fillId="0" borderId="121" xfId="0" applyFont="1" applyBorder="1" applyAlignment="1">
      <alignment horizontal="center" vertical="center" wrapText="1"/>
    </xf>
    <xf numFmtId="0" fontId="111" fillId="0" borderId="125" xfId="0" applyFont="1" applyFill="1" applyBorder="1" applyAlignment="1">
      <alignment horizontal="center" vertical="center" wrapText="1"/>
    </xf>
    <xf numFmtId="0" fontId="111" fillId="0" borderId="121" xfId="0" applyFont="1" applyBorder="1" applyAlignment="1">
      <alignment horizontal="center" vertical="center"/>
    </xf>
    <xf numFmtId="0" fontId="111" fillId="0" borderId="0" xfId="0" applyFont="1"/>
    <xf numFmtId="0" fontId="111" fillId="0" borderId="0" xfId="0" applyFont="1" applyAlignment="1">
      <alignment wrapText="1"/>
    </xf>
    <xf numFmtId="14" fontId="111" fillId="0" borderId="0" xfId="0" applyNumberFormat="1" applyFont="1"/>
    <xf numFmtId="0" fontId="112" fillId="0" borderId="0" xfId="0" applyFont="1" applyBorder="1"/>
    <xf numFmtId="0" fontId="112" fillId="0" borderId="0" xfId="0" applyFont="1" applyBorder="1" applyAlignment="1">
      <alignment horizontal="left"/>
    </xf>
    <xf numFmtId="0" fontId="114" fillId="0" borderId="121" xfId="0" applyFont="1" applyFill="1" applyBorder="1"/>
    <xf numFmtId="0" fontId="111" fillId="0" borderId="121" xfId="0" applyNumberFormat="1" applyFont="1" applyFill="1" applyBorder="1" applyAlignment="1">
      <alignment horizontal="left" vertical="center" wrapText="1"/>
    </xf>
    <xf numFmtId="0" fontId="114" fillId="0" borderId="121" xfId="0" applyFont="1" applyFill="1" applyBorder="1" applyAlignment="1">
      <alignment horizontal="left" wrapText="1" indent="1"/>
    </xf>
    <xf numFmtId="0" fontId="114" fillId="0" borderId="121" xfId="0" applyFont="1" applyFill="1" applyBorder="1" applyAlignment="1">
      <alignment horizontal="left" vertical="center" indent="1"/>
    </xf>
    <xf numFmtId="0" fontId="111" fillId="0" borderId="121" xfId="0" applyFont="1" applyFill="1" applyBorder="1" applyAlignment="1">
      <alignment horizontal="left" wrapText="1" indent="1"/>
    </xf>
    <xf numFmtId="0" fontId="111" fillId="0" borderId="121" xfId="0" applyFont="1" applyFill="1" applyBorder="1" applyAlignment="1">
      <alignment horizontal="left" indent="1"/>
    </xf>
    <xf numFmtId="0" fontId="111" fillId="0" borderId="121" xfId="0" applyFont="1" applyFill="1" applyBorder="1" applyAlignment="1">
      <alignment horizontal="left" wrapText="1" indent="4"/>
    </xf>
    <xf numFmtId="0" fontId="111" fillId="0" borderId="121" xfId="0" applyNumberFormat="1" applyFont="1" applyFill="1" applyBorder="1" applyAlignment="1">
      <alignment horizontal="left" indent="3"/>
    </xf>
    <xf numFmtId="0" fontId="114" fillId="0" borderId="121" xfId="0" applyFont="1" applyFill="1" applyBorder="1" applyAlignment="1">
      <alignment horizontal="left" indent="1"/>
    </xf>
    <xf numFmtId="0" fontId="115" fillId="0" borderId="7" xfId="0" applyFont="1" applyBorder="1"/>
    <xf numFmtId="0" fontId="115" fillId="0" borderId="121" xfId="0" applyFont="1" applyFill="1" applyBorder="1"/>
    <xf numFmtId="0" fontId="112" fillId="0" borderId="121" xfId="0" applyFont="1" applyFill="1" applyBorder="1" applyAlignment="1">
      <alignment horizontal="left" wrapText="1" indent="2"/>
    </xf>
    <xf numFmtId="0" fontId="112" fillId="0" borderId="121" xfId="0" applyFont="1" applyFill="1" applyBorder="1"/>
    <xf numFmtId="0" fontId="112" fillId="0" borderId="121" xfId="0" applyFont="1" applyFill="1" applyBorder="1" applyAlignment="1">
      <alignment horizontal="left" wrapText="1"/>
    </xf>
    <xf numFmtId="0" fontId="111" fillId="0" borderId="0" xfId="0" applyFont="1" applyBorder="1"/>
    <xf numFmtId="0" fontId="111" fillId="0" borderId="121" xfId="0" applyFont="1" applyBorder="1" applyAlignment="1">
      <alignment horizontal="left" indent="1"/>
    </xf>
    <xf numFmtId="0" fontId="111" fillId="0" borderId="121" xfId="0" applyFont="1" applyBorder="1" applyAlignment="1">
      <alignment horizontal="center"/>
    </xf>
    <xf numFmtId="0" fontId="111" fillId="0" borderId="0" xfId="0" applyFont="1" applyBorder="1" applyAlignment="1">
      <alignment horizontal="center" vertical="center"/>
    </xf>
    <xf numFmtId="0" fontId="111" fillId="0" borderId="121" xfId="0" applyFont="1" applyFill="1" applyBorder="1" applyAlignment="1">
      <alignment horizontal="center" vertical="center" wrapText="1"/>
    </xf>
    <xf numFmtId="0" fontId="111" fillId="0" borderId="7" xfId="0" applyFont="1" applyBorder="1" applyAlignment="1">
      <alignment horizontal="center" vertical="center" wrapText="1"/>
    </xf>
    <xf numFmtId="0" fontId="111" fillId="0" borderId="7" xfId="0" applyFont="1" applyBorder="1" applyAlignment="1">
      <alignment wrapText="1"/>
    </xf>
    <xf numFmtId="0" fontId="111" fillId="0" borderId="0" xfId="0" applyFont="1" applyBorder="1" applyAlignment="1">
      <alignment horizontal="center" vertical="center" wrapText="1"/>
    </xf>
    <xf numFmtId="0" fontId="111" fillId="0" borderId="100"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111" fillId="0" borderId="124" xfId="0" applyFont="1" applyFill="1" applyBorder="1" applyAlignment="1">
      <alignment horizontal="center" vertical="center" wrapText="1"/>
    </xf>
    <xf numFmtId="0" fontId="111" fillId="0" borderId="101" xfId="0" applyFont="1" applyFill="1" applyBorder="1" applyAlignment="1">
      <alignment horizontal="center" vertical="center" wrapText="1"/>
    </xf>
    <xf numFmtId="0" fontId="111" fillId="0" borderId="0" xfId="0" applyFont="1" applyFill="1"/>
    <xf numFmtId="49" fontId="111" fillId="0" borderId="22" xfId="0" applyNumberFormat="1" applyFont="1" applyFill="1" applyBorder="1" applyAlignment="1">
      <alignment horizontal="left" wrapText="1" indent="1"/>
    </xf>
    <xf numFmtId="0" fontId="111" fillId="0" borderId="20" xfId="0" applyNumberFormat="1" applyFont="1" applyFill="1" applyBorder="1" applyAlignment="1">
      <alignment horizontal="left" wrapText="1" indent="1"/>
    </xf>
    <xf numFmtId="49" fontId="111" fillId="0" borderId="80" xfId="0" applyNumberFormat="1" applyFont="1" applyFill="1" applyBorder="1" applyAlignment="1">
      <alignment horizontal="left" wrapText="1" indent="1"/>
    </xf>
    <xf numFmtId="0" fontId="111" fillId="0" borderId="17" xfId="0" applyNumberFormat="1" applyFont="1" applyFill="1" applyBorder="1" applyAlignment="1">
      <alignment horizontal="left" wrapText="1" indent="1"/>
    </xf>
    <xf numFmtId="49" fontId="111" fillId="0" borderId="17" xfId="0" applyNumberFormat="1" applyFont="1" applyFill="1" applyBorder="1" applyAlignment="1">
      <alignment horizontal="left" wrapText="1" indent="3"/>
    </xf>
    <xf numFmtId="49" fontId="111" fillId="0" borderId="80" xfId="0" applyNumberFormat="1" applyFont="1" applyFill="1" applyBorder="1" applyAlignment="1">
      <alignment horizontal="left" wrapText="1" indent="3"/>
    </xf>
    <xf numFmtId="49" fontId="111" fillId="0" borderId="80" xfId="0" applyNumberFormat="1" applyFont="1" applyFill="1" applyBorder="1" applyAlignment="1">
      <alignment horizontal="left" wrapText="1" indent="2"/>
    </xf>
    <xf numFmtId="49" fontId="111" fillId="0" borderId="17" xfId="0" applyNumberFormat="1" applyFont="1" applyBorder="1" applyAlignment="1">
      <alignment horizontal="left" wrapText="1" indent="2"/>
    </xf>
    <xf numFmtId="49" fontId="111" fillId="0" borderId="80" xfId="0" applyNumberFormat="1" applyFont="1" applyFill="1" applyBorder="1" applyAlignment="1">
      <alignment horizontal="left" vertical="top" wrapText="1" indent="2"/>
    </xf>
    <xf numFmtId="49" fontId="111" fillId="0" borderId="80" xfId="0" applyNumberFormat="1" applyFont="1" applyFill="1" applyBorder="1" applyAlignment="1">
      <alignment horizontal="left" indent="1"/>
    </xf>
    <xf numFmtId="0" fontId="111" fillId="0" borderId="17" xfId="0" applyNumberFormat="1" applyFont="1" applyBorder="1" applyAlignment="1">
      <alignment horizontal="left" indent="1"/>
    </xf>
    <xf numFmtId="49" fontId="111" fillId="0" borderId="17" xfId="0" applyNumberFormat="1" applyFont="1" applyBorder="1" applyAlignment="1">
      <alignment horizontal="left" indent="1"/>
    </xf>
    <xf numFmtId="49" fontId="111" fillId="0" borderId="80" xfId="0" applyNumberFormat="1" applyFont="1" applyFill="1" applyBorder="1" applyAlignment="1">
      <alignment horizontal="left" indent="3"/>
    </xf>
    <xf numFmtId="49" fontId="111" fillId="0" borderId="17" xfId="0" applyNumberFormat="1" applyFont="1" applyBorder="1" applyAlignment="1">
      <alignment horizontal="left" indent="3"/>
    </xf>
    <xf numFmtId="0" fontId="111" fillId="0" borderId="17" xfId="0" applyFont="1" applyBorder="1" applyAlignment="1">
      <alignment horizontal="left" indent="2"/>
    </xf>
    <xf numFmtId="0" fontId="111" fillId="0" borderId="80" xfId="0" applyFont="1" applyBorder="1" applyAlignment="1">
      <alignment horizontal="left" indent="2"/>
    </xf>
    <xf numFmtId="0" fontId="111" fillId="0" borderId="17" xfId="0" applyFont="1" applyBorder="1" applyAlignment="1">
      <alignment horizontal="left" indent="1"/>
    </xf>
    <xf numFmtId="0" fontId="111" fillId="0" borderId="80" xfId="0" applyFont="1" applyBorder="1" applyAlignment="1">
      <alignment horizontal="left" indent="1"/>
    </xf>
    <xf numFmtId="0" fontId="114" fillId="0" borderId="63" xfId="0" applyFont="1" applyBorder="1"/>
    <xf numFmtId="0" fontId="111" fillId="0" borderId="66" xfId="0" applyFont="1" applyBorder="1"/>
    <xf numFmtId="0" fontId="111" fillId="0" borderId="74" xfId="0" applyFont="1" applyBorder="1" applyAlignment="1">
      <alignment horizontal="center" vertical="center" wrapText="1"/>
    </xf>
    <xf numFmtId="0" fontId="111" fillId="0" borderId="80" xfId="0" applyFont="1" applyFill="1" applyBorder="1" applyAlignment="1">
      <alignment horizontal="center" vertical="center" wrapText="1"/>
    </xf>
    <xf numFmtId="0" fontId="111" fillId="0" borderId="0" xfId="0" applyFont="1" applyBorder="1" applyAlignment="1">
      <alignment wrapText="1"/>
    </xf>
    <xf numFmtId="14" fontId="111" fillId="0" borderId="0" xfId="0" applyNumberFormat="1" applyFont="1" applyBorder="1"/>
    <xf numFmtId="0" fontId="111" fillId="0" borderId="0" xfId="0" applyFont="1" applyAlignment="1">
      <alignment horizontal="center" vertical="center"/>
    </xf>
    <xf numFmtId="0" fontId="111" fillId="0" borderId="0" xfId="0" applyFont="1" applyBorder="1" applyAlignment="1">
      <alignment horizontal="left"/>
    </xf>
    <xf numFmtId="0" fontId="114" fillId="0" borderId="121" xfId="0" applyNumberFormat="1" applyFont="1" applyFill="1" applyBorder="1" applyAlignment="1">
      <alignment horizontal="left" vertical="center" wrapText="1"/>
    </xf>
    <xf numFmtId="0" fontId="111" fillId="0" borderId="7" xfId="0" applyFont="1" applyFill="1" applyBorder="1" applyAlignment="1">
      <alignment horizontal="center" vertical="center" wrapText="1"/>
    </xf>
    <xf numFmtId="0" fontId="116" fillId="0" borderId="0" xfId="0" applyFont="1"/>
    <xf numFmtId="0" fontId="93" fillId="0" borderId="0" xfId="0" applyFont="1" applyFill="1" applyBorder="1" applyAlignment="1">
      <alignment wrapText="1"/>
    </xf>
    <xf numFmtId="0" fontId="114" fillId="0" borderId="121" xfId="0" applyFont="1" applyBorder="1" applyAlignment="1">
      <alignment horizontal="center" vertical="center" wrapText="1"/>
    </xf>
    <xf numFmtId="0" fontId="116" fillId="0" borderId="0" xfId="0" applyFont="1" applyAlignment="1">
      <alignment horizontal="center" vertical="center"/>
    </xf>
    <xf numFmtId="0" fontId="132" fillId="0" borderId="0" xfId="0" applyFont="1"/>
    <xf numFmtId="0" fontId="111" fillId="0" borderId="116" xfId="0" applyNumberFormat="1" applyFont="1" applyFill="1" applyBorder="1" applyAlignment="1">
      <alignment horizontal="left" vertical="center" wrapText="1" indent="1" readingOrder="1"/>
    </xf>
    <xf numFmtId="0" fontId="132" fillId="0" borderId="121" xfId="0" applyFont="1" applyBorder="1" applyAlignment="1">
      <alignment horizontal="left" indent="3"/>
    </xf>
    <xf numFmtId="0" fontId="114" fillId="0" borderId="121" xfId="0" applyNumberFormat="1" applyFont="1" applyFill="1" applyBorder="1" applyAlignment="1">
      <alignment vertical="center" wrapText="1" readingOrder="1"/>
    </xf>
    <xf numFmtId="0" fontId="132" fillId="0" borderId="121" xfId="0" applyFont="1" applyFill="1" applyBorder="1" applyAlignment="1">
      <alignment horizontal="left" indent="2"/>
    </xf>
    <xf numFmtId="0" fontId="111" fillId="0" borderId="117" xfId="0" applyNumberFormat="1" applyFont="1" applyFill="1" applyBorder="1" applyAlignment="1">
      <alignment vertical="center" wrapText="1" readingOrder="1"/>
    </xf>
    <xf numFmtId="0" fontId="132" fillId="0" borderId="125" xfId="0" applyFont="1" applyBorder="1" applyAlignment="1">
      <alignment horizontal="left" indent="2"/>
    </xf>
    <xf numFmtId="0" fontId="111" fillId="0" borderId="116" xfId="0" applyNumberFormat="1" applyFont="1" applyFill="1" applyBorder="1" applyAlignment="1">
      <alignment vertical="center" wrapText="1" readingOrder="1"/>
    </xf>
    <xf numFmtId="0" fontId="132" fillId="0" borderId="121" xfId="0" applyFont="1" applyBorder="1" applyAlignment="1">
      <alignment horizontal="left" indent="2"/>
    </xf>
    <xf numFmtId="0" fontId="111" fillId="0" borderId="115" xfId="0" applyNumberFormat="1" applyFont="1" applyFill="1" applyBorder="1" applyAlignment="1">
      <alignment vertical="center" wrapText="1" readingOrder="1"/>
    </xf>
    <xf numFmtId="0" fontId="132" fillId="0" borderId="7" xfId="0" applyFont="1" applyBorder="1"/>
    <xf numFmtId="167" fontId="134" fillId="80" borderId="56" xfId="0" applyNumberFormat="1" applyFont="1" applyFill="1" applyBorder="1" applyAlignment="1">
      <alignment horizontal="center"/>
    </xf>
    <xf numFmtId="0" fontId="2" fillId="0" borderId="122" xfId="0" applyFont="1" applyBorder="1" applyAlignment="1">
      <alignment wrapText="1"/>
    </xf>
    <xf numFmtId="0" fontId="84" fillId="0" borderId="83" xfId="0" applyFont="1" applyBorder="1" applyAlignment="1"/>
    <xf numFmtId="0" fontId="2" fillId="0" borderId="83" xfId="0" applyFont="1" applyBorder="1" applyAlignment="1"/>
    <xf numFmtId="10" fontId="84" fillId="0" borderId="83" xfId="20962" applyNumberFormat="1" applyFont="1" applyBorder="1" applyAlignment="1"/>
    <xf numFmtId="0" fontId="85" fillId="0" borderId="121" xfId="0" applyFont="1" applyBorder="1"/>
    <xf numFmtId="0" fontId="85" fillId="0" borderId="121" xfId="0" applyFont="1" applyBorder="1" applyAlignment="1">
      <alignment horizontal="left"/>
    </xf>
    <xf numFmtId="164" fontId="2" fillId="0" borderId="0" xfId="7" applyNumberFormat="1" applyFont="1"/>
    <xf numFmtId="164" fontId="84" fillId="0" borderId="0" xfId="7" applyNumberFormat="1" applyFont="1"/>
    <xf numFmtId="164" fontId="2" fillId="0" borderId="0" xfId="7" applyNumberFormat="1" applyFont="1" applyBorder="1"/>
    <xf numFmtId="164" fontId="84" fillId="0" borderId="0" xfId="7" applyNumberFormat="1" applyFont="1" applyBorder="1"/>
    <xf numFmtId="164" fontId="2" fillId="0" borderId="108" xfId="7" applyNumberFormat="1" applyFont="1" applyFill="1" applyBorder="1" applyAlignment="1" applyProtection="1">
      <alignment horizontal="center" vertical="center" wrapText="1"/>
    </xf>
    <xf numFmtId="164" fontId="0" fillId="0" borderId="0" xfId="7" applyNumberFormat="1" applyFont="1"/>
    <xf numFmtId="164" fontId="85" fillId="0" borderId="0" xfId="7" applyNumberFormat="1" applyFont="1"/>
    <xf numFmtId="164" fontId="85" fillId="0" borderId="0" xfId="7" applyNumberFormat="1" applyFont="1" applyBorder="1"/>
    <xf numFmtId="164" fontId="0" fillId="0" borderId="135" xfId="7" applyNumberFormat="1" applyFont="1" applyBorder="1"/>
    <xf numFmtId="164" fontId="0" fillId="0" borderId="0" xfId="0" applyNumberFormat="1"/>
    <xf numFmtId="164" fontId="2" fillId="0" borderId="121" xfId="7" applyNumberFormat="1" applyFont="1" applyFill="1" applyBorder="1" applyAlignment="1" applyProtection="1">
      <alignment horizontal="center" vertical="center" wrapText="1"/>
    </xf>
    <xf numFmtId="164" fontId="93" fillId="0" borderId="0" xfId="7" applyNumberFormat="1" applyFont="1" applyFill="1" applyBorder="1" applyAlignment="1" applyProtection="1">
      <alignment horizontal="right"/>
    </xf>
    <xf numFmtId="193" fontId="0" fillId="0" borderId="0" xfId="0" applyNumberFormat="1"/>
    <xf numFmtId="193" fontId="85" fillId="0" borderId="0" xfId="0" applyNumberFormat="1" applyFont="1"/>
    <xf numFmtId="43" fontId="85" fillId="0" borderId="0" xfId="0" applyNumberFormat="1" applyFont="1"/>
    <xf numFmtId="10" fontId="3" fillId="0" borderId="0" xfId="0" applyNumberFormat="1" applyFont="1" applyFill="1" applyAlignment="1">
      <alignment horizontal="left" vertical="center"/>
    </xf>
    <xf numFmtId="164" fontId="84" fillId="0" borderId="0" xfId="7" applyNumberFormat="1" applyFont="1" applyAlignment="1">
      <alignment horizontal="center" vertical="center"/>
    </xf>
    <xf numFmtId="193" fontId="135" fillId="0" borderId="30" xfId="0" applyNumberFormat="1" applyFont="1" applyBorder="1" applyAlignment="1">
      <alignment horizontal="center" vertical="center"/>
    </xf>
    <xf numFmtId="193" fontId="136" fillId="0" borderId="11" xfId="0" applyNumberFormat="1" applyFont="1" applyBorder="1" applyAlignment="1">
      <alignment horizontal="center" vertical="center"/>
    </xf>
    <xf numFmtId="193" fontId="137" fillId="0" borderId="11" xfId="0" applyNumberFormat="1" applyFont="1" applyBorder="1" applyAlignment="1">
      <alignment horizontal="center" vertical="center"/>
    </xf>
    <xf numFmtId="193" fontId="135" fillId="0" borderId="11" xfId="0" applyNumberFormat="1" applyFont="1" applyBorder="1" applyAlignment="1">
      <alignment horizontal="center" vertical="center"/>
    </xf>
    <xf numFmtId="193" fontId="134" fillId="0" borderId="11" xfId="0" applyNumberFormat="1" applyFont="1" applyBorder="1" applyAlignment="1">
      <alignment horizontal="center" vertical="center"/>
    </xf>
    <xf numFmtId="193" fontId="136" fillId="0" borderId="12" xfId="0" applyNumberFormat="1" applyFont="1" applyBorder="1" applyAlignment="1">
      <alignment horizontal="center" vertical="center"/>
    </xf>
    <xf numFmtId="193" fontId="135" fillId="0" borderId="13" xfId="0" applyNumberFormat="1" applyFont="1" applyBorder="1" applyAlignment="1">
      <alignment horizontal="center" vertical="center"/>
    </xf>
    <xf numFmtId="193" fontId="135" fillId="0" borderId="12" xfId="0" applyNumberFormat="1" applyFont="1" applyBorder="1" applyAlignment="1">
      <alignment horizontal="center" vertical="center"/>
    </xf>
    <xf numFmtId="167" fontId="136" fillId="0" borderId="59" xfId="0" applyNumberFormat="1" applyFont="1" applyBorder="1" applyAlignment="1">
      <alignment horizontal="center"/>
    </xf>
    <xf numFmtId="167" fontId="136" fillId="0" borderId="57" xfId="0" applyNumberFormat="1" applyFont="1" applyBorder="1" applyAlignment="1">
      <alignment horizontal="center"/>
    </xf>
    <xf numFmtId="167" fontId="134" fillId="0" borderId="57" xfId="0" applyNumberFormat="1" applyFont="1" applyBorder="1" applyAlignment="1">
      <alignment horizontal="center"/>
    </xf>
    <xf numFmtId="167" fontId="138" fillId="0" borderId="57" xfId="0" applyNumberFormat="1" applyFont="1" applyBorder="1" applyAlignment="1">
      <alignment horizontal="center"/>
    </xf>
    <xf numFmtId="167" fontId="136" fillId="0" borderId="60" xfId="0" applyNumberFormat="1" applyFont="1" applyBorder="1" applyAlignment="1">
      <alignment horizontal="center"/>
    </xf>
    <xf numFmtId="167" fontId="135" fillId="0" borderId="55" xfId="0" applyNumberFormat="1" applyFont="1" applyBorder="1" applyAlignment="1">
      <alignment horizontal="center"/>
    </xf>
    <xf numFmtId="167" fontId="136" fillId="0" borderId="61" xfId="0" applyNumberFormat="1" applyFont="1" applyBorder="1" applyAlignment="1">
      <alignment horizontal="center"/>
    </xf>
    <xf numFmtId="167" fontId="136" fillId="0" borderId="135" xfId="0" applyNumberFormat="1" applyFont="1" applyBorder="1" applyAlignment="1">
      <alignment horizontal="center"/>
    </xf>
    <xf numFmtId="0" fontId="136" fillId="0" borderId="135" xfId="0" applyFont="1" applyBorder="1"/>
    <xf numFmtId="193" fontId="3" fillId="0" borderId="0" xfId="0" applyNumberFormat="1" applyFont="1"/>
    <xf numFmtId="3" fontId="87" fillId="0" borderId="0" xfId="0" applyNumberFormat="1" applyFont="1"/>
    <xf numFmtId="164" fontId="9" fillId="37" borderId="0" xfId="7" applyNumberFormat="1" applyFont="1" applyFill="1" applyBorder="1"/>
    <xf numFmtId="0" fontId="2" fillId="0" borderId="0" xfId="13" applyFont="1" applyFill="1" applyBorder="1" applyAlignment="1" applyProtection="1">
      <alignment wrapText="1"/>
      <protection locked="0"/>
    </xf>
    <xf numFmtId="0" fontId="2" fillId="0" borderId="122" xfId="0" applyFont="1" applyFill="1" applyBorder="1" applyAlignment="1">
      <alignment wrapText="1"/>
    </xf>
    <xf numFmtId="164" fontId="111" fillId="79" borderId="80" xfId="7" applyNumberFormat="1" applyFont="1" applyFill="1" applyBorder="1"/>
    <xf numFmtId="164" fontId="9" fillId="37" borderId="23" xfId="7" applyNumberFormat="1" applyFont="1" applyFill="1" applyBorder="1"/>
    <xf numFmtId="164" fontId="9" fillId="37" borderId="87" xfId="7" applyNumberFormat="1" applyFont="1" applyFill="1" applyBorder="1"/>
    <xf numFmtId="164" fontId="9" fillId="37" borderId="24" xfId="7" applyNumberFormat="1" applyFont="1" applyFill="1" applyBorder="1"/>
    <xf numFmtId="0" fontId="2" fillId="0" borderId="15" xfId="0" applyFont="1" applyBorder="1" applyAlignment="1">
      <alignment horizontal="left" vertical="center" wrapText="1" indent="1"/>
    </xf>
    <xf numFmtId="0" fontId="2" fillId="0" borderId="16" xfId="0" applyFont="1" applyBorder="1" applyAlignment="1">
      <alignment horizontal="left" vertical="center" wrapText="1" indent="1"/>
    </xf>
    <xf numFmtId="0" fontId="2" fillId="0" borderId="14" xfId="0" applyFont="1" applyBorder="1" applyAlignment="1">
      <alignment horizontal="left" vertical="center" wrapText="1" indent="1"/>
    </xf>
    <xf numFmtId="14" fontId="3" fillId="0" borderId="0" xfId="0" applyNumberFormat="1" applyFont="1"/>
    <xf numFmtId="193" fontId="95" fillId="0" borderId="135" xfId="0" applyNumberFormat="1" applyFont="1" applyBorder="1" applyAlignment="1" applyProtection="1">
      <alignment vertical="center" wrapText="1"/>
      <protection locked="0"/>
    </xf>
    <xf numFmtId="193" fontId="3" fillId="0" borderId="135" xfId="0" applyNumberFormat="1" applyFont="1" applyBorder="1" applyAlignment="1" applyProtection="1">
      <alignment vertical="center" wrapText="1"/>
      <protection locked="0"/>
    </xf>
    <xf numFmtId="193" fontId="3" fillId="0" borderId="80" xfId="0" applyNumberFormat="1" applyFont="1" applyBorder="1" applyAlignment="1" applyProtection="1">
      <alignment vertical="center" wrapText="1"/>
      <protection locked="0"/>
    </xf>
    <xf numFmtId="169" fontId="9" fillId="37" borderId="0" xfId="20"/>
    <xf numFmtId="169" fontId="9" fillId="37" borderId="90" xfId="20" applyBorder="1"/>
    <xf numFmtId="10" fontId="95" fillId="0" borderId="135" xfId="20962" applyNumberFormat="1" applyFont="1" applyFill="1" applyBorder="1" applyAlignment="1" applyProtection="1">
      <alignment vertical="center" wrapText="1"/>
      <protection locked="0"/>
    </xf>
    <xf numFmtId="10" fontId="3" fillId="0" borderId="135" xfId="20962" applyNumberFormat="1" applyFont="1" applyBorder="1" applyAlignment="1" applyProtection="1">
      <alignment vertical="center" wrapText="1"/>
      <protection locked="0"/>
    </xf>
    <xf numFmtId="10" fontId="3" fillId="0" borderId="80" xfId="20962" applyNumberFormat="1" applyFont="1" applyBorder="1" applyAlignment="1" applyProtection="1">
      <alignment vertical="center" wrapText="1"/>
      <protection locked="0"/>
    </xf>
    <xf numFmtId="10" fontId="9" fillId="37" borderId="0" xfId="20962" applyNumberFormat="1" applyFont="1" applyFill="1" applyBorder="1"/>
    <xf numFmtId="193" fontId="139" fillId="2" borderId="135" xfId="0" applyNumberFormat="1" applyFont="1" applyFill="1" applyBorder="1" applyAlignment="1" applyProtection="1">
      <alignment vertical="center"/>
      <protection locked="0"/>
    </xf>
    <xf numFmtId="193" fontId="139" fillId="2" borderId="80" xfId="0" applyNumberFormat="1" applyFont="1" applyFill="1" applyBorder="1" applyAlignment="1" applyProtection="1">
      <alignment vertical="center"/>
      <protection locked="0"/>
    </xf>
    <xf numFmtId="10" fontId="139" fillId="2" borderId="135" xfId="20962" applyNumberFormat="1" applyFont="1" applyFill="1" applyBorder="1" applyAlignment="1" applyProtection="1">
      <alignment vertical="center"/>
      <protection locked="0"/>
    </xf>
    <xf numFmtId="10" fontId="139" fillId="2" borderId="80" xfId="20962" applyNumberFormat="1" applyFont="1" applyFill="1" applyBorder="1" applyAlignment="1" applyProtection="1">
      <alignment vertical="center"/>
      <protection locked="0"/>
    </xf>
    <xf numFmtId="10" fontId="9" fillId="37" borderId="90" xfId="20962" applyNumberFormat="1" applyFont="1" applyFill="1" applyBorder="1"/>
    <xf numFmtId="10" fontId="93" fillId="2" borderId="135" xfId="20962" applyNumberFormat="1" applyFont="1" applyFill="1" applyBorder="1" applyAlignment="1" applyProtection="1">
      <alignment vertical="center"/>
      <protection locked="0"/>
    </xf>
    <xf numFmtId="10" fontId="93" fillId="2" borderId="80" xfId="20962" applyNumberFormat="1" applyFont="1" applyFill="1" applyBorder="1" applyAlignment="1" applyProtection="1">
      <alignment vertical="center"/>
      <protection locked="0"/>
    </xf>
    <xf numFmtId="164" fontId="95" fillId="0" borderId="135" xfId="7" applyNumberFormat="1" applyFont="1" applyFill="1" applyBorder="1" applyAlignment="1" applyProtection="1">
      <alignment vertical="center" wrapText="1"/>
      <protection locked="0"/>
    </xf>
    <xf numFmtId="193" fontId="93" fillId="2" borderId="135" xfId="0" applyNumberFormat="1" applyFont="1" applyFill="1" applyBorder="1" applyAlignment="1" applyProtection="1">
      <alignment vertical="center"/>
      <protection locked="0"/>
    </xf>
    <xf numFmtId="193" fontId="93" fillId="2" borderId="80" xfId="0" applyNumberFormat="1" applyFont="1" applyFill="1" applyBorder="1" applyAlignment="1" applyProtection="1">
      <alignment vertical="center"/>
      <protection locked="0"/>
    </xf>
    <xf numFmtId="193" fontId="139" fillId="2" borderId="136" xfId="0" applyNumberFormat="1" applyFont="1" applyFill="1" applyBorder="1" applyAlignment="1" applyProtection="1">
      <alignment vertical="center"/>
      <protection locked="0"/>
    </xf>
    <xf numFmtId="193" fontId="139" fillId="2" borderId="137" xfId="0" applyNumberFormat="1" applyFont="1" applyFill="1" applyBorder="1" applyAlignment="1" applyProtection="1">
      <alignment vertical="center"/>
      <protection locked="0"/>
    </xf>
    <xf numFmtId="10" fontId="139" fillId="2" borderId="21" xfId="20962" applyNumberFormat="1" applyFont="1" applyFill="1" applyBorder="1" applyAlignment="1" applyProtection="1">
      <alignment vertical="center"/>
      <protection locked="0"/>
    </xf>
    <xf numFmtId="10" fontId="139" fillId="2" borderId="22" xfId="20962" applyNumberFormat="1" applyFont="1" applyFill="1" applyBorder="1" applyAlignment="1" applyProtection="1">
      <alignment vertical="center"/>
      <protection locked="0"/>
    </xf>
    <xf numFmtId="169" fontId="9" fillId="37" borderId="62" xfId="20" applyBorder="1"/>
    <xf numFmtId="193" fontId="3" fillId="0" borderId="17" xfId="0" applyNumberFormat="1" applyFont="1" applyBorder="1" applyAlignment="1" applyProtection="1">
      <alignment vertical="center" wrapText="1"/>
      <protection locked="0"/>
    </xf>
    <xf numFmtId="10" fontId="3" fillId="0" borderId="17" xfId="20962" applyNumberFormat="1" applyFont="1" applyBorder="1" applyAlignment="1" applyProtection="1">
      <alignment vertical="center" wrapText="1"/>
      <protection locked="0"/>
    </xf>
    <xf numFmtId="10" fontId="139" fillId="2" borderId="17" xfId="20962" applyNumberFormat="1" applyFont="1" applyFill="1" applyBorder="1" applyAlignment="1" applyProtection="1">
      <alignment vertical="center"/>
      <protection locked="0"/>
    </xf>
    <xf numFmtId="10" fontId="9" fillId="37" borderId="62" xfId="20962" applyNumberFormat="1" applyFont="1" applyFill="1" applyBorder="1"/>
    <xf numFmtId="10" fontId="93" fillId="2" borderId="17" xfId="20962" applyNumberFormat="1" applyFont="1" applyFill="1" applyBorder="1" applyAlignment="1" applyProtection="1">
      <alignment vertical="center"/>
      <protection locked="0"/>
    </xf>
    <xf numFmtId="193" fontId="93" fillId="2" borderId="17" xfId="0" applyNumberFormat="1" applyFont="1" applyFill="1" applyBorder="1" applyAlignment="1" applyProtection="1">
      <alignment vertical="center"/>
      <protection locked="0"/>
    </xf>
    <xf numFmtId="193" fontId="139" fillId="2" borderId="17" xfId="0" applyNumberFormat="1" applyFont="1" applyFill="1" applyBorder="1" applyAlignment="1" applyProtection="1">
      <alignment vertical="center"/>
      <protection locked="0"/>
    </xf>
    <xf numFmtId="193" fontId="139" fillId="2" borderId="138" xfId="0" applyNumberFormat="1" applyFont="1" applyFill="1" applyBorder="1" applyAlignment="1" applyProtection="1">
      <alignment vertical="center"/>
      <protection locked="0"/>
    </xf>
    <xf numFmtId="10" fontId="139" fillId="2" borderId="20" xfId="20962" applyNumberFormat="1" applyFont="1" applyFill="1" applyBorder="1" applyAlignment="1" applyProtection="1">
      <alignment vertical="center"/>
      <protection locked="0"/>
    </xf>
    <xf numFmtId="164" fontId="0" fillId="36" borderId="135" xfId="7" applyNumberFormat="1" applyFont="1" applyFill="1" applyBorder="1"/>
    <xf numFmtId="164" fontId="0" fillId="0" borderId="135" xfId="7" applyNumberFormat="1" applyFont="1" applyBorder="1" applyAlignment="1">
      <alignment vertical="center"/>
    </xf>
    <xf numFmtId="164" fontId="0" fillId="36" borderId="135" xfId="7" applyNumberFormat="1" applyFont="1" applyFill="1" applyBorder="1" applyAlignment="1">
      <alignment vertical="center"/>
    </xf>
    <xf numFmtId="164" fontId="0" fillId="0" borderId="135" xfId="7" applyNumberFormat="1" applyFont="1" applyBorder="1" applyProtection="1"/>
    <xf numFmtId="164" fontId="93" fillId="0" borderId="135" xfId="7" applyNumberFormat="1" applyFont="1" applyFill="1" applyBorder="1" applyAlignment="1" applyProtection="1">
      <alignment horizontal="right"/>
    </xf>
    <xf numFmtId="164" fontId="93" fillId="36" borderId="135" xfId="7" applyNumberFormat="1" applyFont="1" applyFill="1" applyBorder="1" applyAlignment="1" applyProtection="1">
      <alignment horizontal="right"/>
    </xf>
    <xf numFmtId="164" fontId="93" fillId="36" borderId="80" xfId="7" applyNumberFormat="1" applyFont="1" applyFill="1" applyBorder="1" applyAlignment="1" applyProtection="1">
      <alignment horizontal="right"/>
    </xf>
    <xf numFmtId="3" fontId="102" fillId="36" borderId="135" xfId="0" applyNumberFormat="1" applyFont="1" applyFill="1" applyBorder="1" applyAlignment="1">
      <alignment vertical="center" wrapText="1"/>
    </xf>
    <xf numFmtId="3" fontId="102" fillId="36" borderId="139" xfId="0" applyNumberFormat="1" applyFont="1" applyFill="1" applyBorder="1" applyAlignment="1">
      <alignment vertical="center" wrapText="1"/>
    </xf>
    <xf numFmtId="3" fontId="102" fillId="36" borderId="142" xfId="0" applyNumberFormat="1" applyFont="1" applyFill="1" applyBorder="1" applyAlignment="1">
      <alignment vertical="center" wrapText="1"/>
    </xf>
    <xf numFmtId="3" fontId="102" fillId="0" borderId="135" xfId="0" applyNumberFormat="1" applyFont="1" applyBorder="1" applyAlignment="1">
      <alignment vertical="center" wrapText="1"/>
    </xf>
    <xf numFmtId="10" fontId="93" fillId="0" borderId="80" xfId="20962" applyNumberFormat="1" applyFont="1" applyBorder="1" applyAlignment="1">
      <alignment wrapText="1"/>
    </xf>
    <xf numFmtId="43" fontId="3" fillId="0" borderId="135" xfId="7" applyFont="1" applyFill="1" applyBorder="1" applyAlignment="1">
      <alignment vertical="center" wrapText="1"/>
    </xf>
    <xf numFmtId="43" fontId="3" fillId="0" borderId="135" xfId="7" applyFont="1" applyBorder="1" applyAlignment="1">
      <alignment vertical="center"/>
    </xf>
    <xf numFmtId="167" fontId="4" fillId="36" borderId="21" xfId="0" applyNumberFormat="1" applyFont="1" applyFill="1" applyBorder="1" applyAlignment="1">
      <alignment horizontal="center" vertical="center"/>
    </xf>
    <xf numFmtId="193" fontId="0" fillId="36" borderId="16" xfId="0" applyNumberFormat="1" applyFill="1" applyBorder="1" applyAlignment="1">
      <alignment horizontal="center" vertical="center"/>
    </xf>
    <xf numFmtId="193" fontId="0" fillId="0" borderId="80" xfId="0" applyNumberFormat="1" applyBorder="1"/>
    <xf numFmtId="193" fontId="0" fillId="36" borderId="80" xfId="0" applyNumberFormat="1" applyFill="1" applyBorder="1" applyAlignment="1">
      <alignment horizontal="center" vertical="center" wrapText="1"/>
    </xf>
    <xf numFmtId="193" fontId="0" fillId="36" borderId="22" xfId="0" applyNumberFormat="1" applyFill="1" applyBorder="1" applyAlignment="1">
      <alignment horizontal="center" vertical="center" wrapText="1"/>
    </xf>
    <xf numFmtId="164" fontId="95" fillId="36" borderId="80" xfId="7" applyNumberFormat="1" applyFont="1" applyFill="1" applyBorder="1" applyAlignment="1" applyProtection="1">
      <alignment vertical="top"/>
    </xf>
    <xf numFmtId="164" fontId="95" fillId="3" borderId="80" xfId="7" applyNumberFormat="1" applyFont="1" applyFill="1" applyBorder="1" applyAlignment="1" applyProtection="1">
      <alignment vertical="top"/>
      <protection locked="0"/>
    </xf>
    <xf numFmtId="164" fontId="95" fillId="36" borderId="80" xfId="7" applyNumberFormat="1" applyFont="1" applyFill="1" applyBorder="1" applyAlignment="1" applyProtection="1">
      <alignment vertical="top" wrapText="1"/>
    </xf>
    <xf numFmtId="164" fontId="95" fillId="36" borderId="80" xfId="7" applyNumberFormat="1" applyFont="1" applyFill="1" applyBorder="1" applyAlignment="1" applyProtection="1">
      <alignment vertical="top" wrapText="1"/>
      <protection locked="0"/>
    </xf>
    <xf numFmtId="164" fontId="95" fillId="36" borderId="22" xfId="7" applyNumberFormat="1" applyFont="1" applyFill="1" applyBorder="1" applyAlignment="1" applyProtection="1">
      <alignment vertical="top" wrapText="1"/>
    </xf>
    <xf numFmtId="10" fontId="95" fillId="0" borderId="135" xfId="20962" applyNumberFormat="1" applyFont="1" applyFill="1" applyBorder="1" applyAlignment="1">
      <alignment horizontal="left" vertical="center" wrapText="1"/>
    </xf>
    <xf numFmtId="164" fontId="95" fillId="0" borderId="135" xfId="7" applyNumberFormat="1" applyFont="1" applyFill="1" applyBorder="1" applyAlignment="1">
      <alignment horizontal="left" vertical="center" wrapText="1"/>
    </xf>
    <xf numFmtId="10" fontId="4" fillId="36" borderId="135" xfId="0" applyNumberFormat="1" applyFont="1" applyFill="1" applyBorder="1" applyAlignment="1">
      <alignment horizontal="left" vertical="center" wrapText="1"/>
    </xf>
    <xf numFmtId="1" fontId="4" fillId="36" borderId="80" xfId="0" applyNumberFormat="1" applyFont="1" applyFill="1" applyBorder="1" applyAlignment="1">
      <alignment horizontal="right" vertical="center" wrapText="1"/>
    </xf>
    <xf numFmtId="10" fontId="4" fillId="36" borderId="135" xfId="20962" applyNumberFormat="1" applyFont="1" applyFill="1" applyBorder="1" applyAlignment="1">
      <alignment horizontal="left" vertical="center" wrapText="1"/>
    </xf>
    <xf numFmtId="10" fontId="4" fillId="36" borderId="135" xfId="0" applyNumberFormat="1" applyFont="1" applyFill="1" applyBorder="1" applyAlignment="1">
      <alignment horizontal="center" vertical="center" wrapText="1"/>
    </xf>
    <xf numFmtId="1" fontId="4" fillId="36" borderId="80" xfId="0" applyNumberFormat="1" applyFont="1" applyFill="1" applyBorder="1" applyAlignment="1">
      <alignment horizontal="center" vertical="center" wrapText="1"/>
    </xf>
    <xf numFmtId="10" fontId="99" fillId="0" borderId="135" xfId="20962" applyNumberFormat="1" applyFont="1" applyFill="1" applyBorder="1" applyAlignment="1">
      <alignment horizontal="left" vertical="center" wrapText="1"/>
    </xf>
    <xf numFmtId="164" fontId="99" fillId="0" borderId="135" xfId="7" applyNumberFormat="1" applyFont="1" applyFill="1" applyBorder="1" applyAlignment="1">
      <alignment horizontal="left" vertical="center" wrapText="1"/>
    </xf>
    <xf numFmtId="193" fontId="134" fillId="0" borderId="12" xfId="0" applyNumberFormat="1" applyFont="1" applyBorder="1" applyAlignment="1">
      <alignment horizontal="center" vertical="center"/>
    </xf>
    <xf numFmtId="193" fontId="135" fillId="0" borderId="143" xfId="0" applyNumberFormat="1" applyFont="1" applyBorder="1" applyAlignment="1">
      <alignment horizontal="center" vertical="center"/>
    </xf>
    <xf numFmtId="0" fontId="135" fillId="0" borderId="135" xfId="0" applyFont="1" applyBorder="1" applyAlignment="1">
      <alignment horizontal="center" vertical="center"/>
    </xf>
    <xf numFmtId="0" fontId="136" fillId="0" borderId="135" xfId="0" applyFont="1" applyBorder="1" applyAlignment="1">
      <alignment horizontal="center" vertical="center"/>
    </xf>
    <xf numFmtId="164" fontId="3" fillId="0" borderId="135" xfId="7" applyNumberFormat="1" applyFont="1" applyBorder="1" applyAlignment="1"/>
    <xf numFmtId="164" fontId="3" fillId="0" borderId="80" xfId="7" applyNumberFormat="1" applyFont="1" applyBorder="1" applyAlignment="1"/>
    <xf numFmtId="164" fontId="3" fillId="36" borderId="21" xfId="7" applyNumberFormat="1" applyFont="1" applyFill="1" applyBorder="1"/>
    <xf numFmtId="164" fontId="3" fillId="36" borderId="22" xfId="7" applyNumberFormat="1" applyFont="1" applyFill="1" applyBorder="1"/>
    <xf numFmtId="164" fontId="3" fillId="0" borderId="17" xfId="7" applyNumberFormat="1" applyFont="1" applyBorder="1" applyAlignment="1"/>
    <xf numFmtId="193" fontId="3" fillId="36" borderId="51" xfId="0" applyNumberFormat="1" applyFont="1" applyFill="1" applyBorder="1"/>
    <xf numFmtId="193" fontId="3" fillId="36" borderId="20" xfId="0" applyNumberFormat="1" applyFont="1" applyFill="1" applyBorder="1"/>
    <xf numFmtId="193" fontId="3" fillId="36" borderId="22" xfId="0" applyNumberFormat="1" applyFont="1" applyFill="1" applyBorder="1"/>
    <xf numFmtId="193" fontId="3" fillId="36" borderId="52" xfId="0" applyNumberFormat="1" applyFont="1" applyFill="1" applyBorder="1"/>
    <xf numFmtId="164" fontId="3" fillId="0" borderId="135" xfId="7" applyNumberFormat="1" applyFont="1" applyBorder="1"/>
    <xf numFmtId="9" fontId="3" fillId="0" borderId="80" xfId="20962" applyFont="1" applyBorder="1"/>
    <xf numFmtId="164" fontId="3" fillId="0" borderId="135" xfId="7" applyNumberFormat="1" applyFont="1" applyFill="1" applyBorder="1" applyAlignment="1">
      <alignment vertical="center"/>
    </xf>
    <xf numFmtId="164" fontId="3" fillId="3" borderId="140" xfId="7" applyNumberFormat="1" applyFont="1" applyFill="1" applyBorder="1" applyAlignment="1">
      <alignment vertical="center"/>
    </xf>
    <xf numFmtId="164" fontId="3" fillId="3" borderId="142" xfId="7" applyNumberFormat="1" applyFont="1" applyFill="1" applyBorder="1" applyAlignment="1">
      <alignment vertical="center"/>
    </xf>
    <xf numFmtId="164" fontId="9" fillId="37" borderId="54" xfId="7" applyNumberFormat="1" applyFont="1" applyFill="1" applyBorder="1"/>
    <xf numFmtId="164" fontId="9" fillId="37" borderId="29" xfId="7" applyNumberFormat="1" applyFont="1" applyFill="1" applyBorder="1"/>
    <xf numFmtId="10" fontId="3" fillId="0" borderId="135" xfId="20962" applyNumberFormat="1" applyFont="1" applyFill="1" applyBorder="1" applyAlignment="1">
      <alignment vertical="center"/>
    </xf>
    <xf numFmtId="193" fontId="93" fillId="36" borderId="135" xfId="5" applyNumberFormat="1" applyFont="1" applyFill="1" applyBorder="1" applyProtection="1">
      <protection locked="0"/>
    </xf>
    <xf numFmtId="0" fontId="93" fillId="3" borderId="135" xfId="5" applyFont="1" applyFill="1" applyBorder="1" applyProtection="1">
      <protection locked="0"/>
    </xf>
    <xf numFmtId="193" fontId="93" fillId="36" borderId="135" xfId="1" applyNumberFormat="1" applyFont="1" applyFill="1" applyBorder="1" applyProtection="1">
      <protection locked="0"/>
    </xf>
    <xf numFmtId="3" fontId="93" fillId="36" borderId="80" xfId="5" applyNumberFormat="1" applyFont="1" applyFill="1" applyBorder="1" applyProtection="1">
      <protection locked="0"/>
    </xf>
    <xf numFmtId="193" fontId="93" fillId="3" borderId="135" xfId="5" applyNumberFormat="1" applyFont="1" applyFill="1" applyBorder="1" applyProtection="1">
      <protection locked="0"/>
    </xf>
    <xf numFmtId="165" fontId="93" fillId="3" borderId="135" xfId="20962" applyNumberFormat="1" applyFont="1" applyFill="1" applyBorder="1" applyProtection="1">
      <protection locked="0"/>
    </xf>
    <xf numFmtId="164" fontId="93" fillId="3" borderId="135" xfId="7" applyNumberFormat="1" applyFont="1" applyFill="1" applyBorder="1" applyProtection="1">
      <protection locked="0"/>
    </xf>
    <xf numFmtId="165" fontId="93" fillId="4" borderId="135" xfId="8" applyNumberFormat="1" applyFont="1" applyFill="1" applyBorder="1" applyAlignment="1" applyProtection="1">
      <alignment horizontal="right" wrapText="1"/>
      <protection locked="0"/>
    </xf>
    <xf numFmtId="193" fontId="93" fillId="0" borderId="135" xfId="1" applyNumberFormat="1" applyFont="1" applyFill="1" applyBorder="1" applyProtection="1">
      <protection locked="0"/>
    </xf>
    <xf numFmtId="193" fontId="121" fillId="36" borderId="21" xfId="16" applyNumberFormat="1" applyFont="1" applyFill="1" applyBorder="1" applyProtection="1">
      <protection locked="0"/>
    </xf>
    <xf numFmtId="3" fontId="121" fillId="36" borderId="21" xfId="16" applyNumberFormat="1" applyFont="1" applyFill="1" applyBorder="1" applyProtection="1">
      <protection locked="0"/>
    </xf>
    <xf numFmtId="193" fontId="121" fillId="36" borderId="21" xfId="1" applyNumberFormat="1" applyFont="1" applyFill="1" applyBorder="1" applyAlignment="1" applyProtection="1">
      <protection locked="0"/>
    </xf>
    <xf numFmtId="164" fontId="93" fillId="3" borderId="21" xfId="7" applyNumberFormat="1" applyFont="1" applyFill="1" applyBorder="1" applyProtection="1">
      <protection locked="0"/>
    </xf>
    <xf numFmtId="164" fontId="121" fillId="36" borderId="22" xfId="1" applyNumberFormat="1" applyFont="1" applyFill="1" applyBorder="1" applyAlignment="1" applyProtection="1">
      <protection locked="0"/>
    </xf>
    <xf numFmtId="164" fontId="104" fillId="0" borderId="135" xfId="948" applyNumberFormat="1" applyFont="1" applyFill="1" applyBorder="1" applyAlignment="1" applyProtection="1">
      <alignment horizontal="right" vertical="center"/>
      <protection locked="0"/>
    </xf>
    <xf numFmtId="164" fontId="104" fillId="77" borderId="135" xfId="948" applyNumberFormat="1" applyFont="1" applyFill="1" applyBorder="1" applyAlignment="1" applyProtection="1">
      <alignment horizontal="right" vertical="center"/>
    </xf>
    <xf numFmtId="164" fontId="45" fillId="76" borderId="141" xfId="948" applyNumberFormat="1" applyFont="1" applyFill="1" applyBorder="1" applyAlignment="1" applyProtection="1">
      <alignment horizontal="right" vertical="center"/>
      <protection locked="0"/>
    </xf>
    <xf numFmtId="164" fontId="103" fillId="76" borderId="141" xfId="948" applyNumberFormat="1" applyFont="1" applyFill="1" applyBorder="1" applyAlignment="1" applyProtection="1">
      <alignment horizontal="right" vertical="center"/>
      <protection locked="0"/>
    </xf>
    <xf numFmtId="10" fontId="104" fillId="77" borderId="135" xfId="20962" applyNumberFormat="1" applyFont="1" applyFill="1" applyBorder="1" applyAlignment="1" applyProtection="1">
      <alignment horizontal="right" vertical="center"/>
    </xf>
    <xf numFmtId="169" fontId="9" fillId="37" borderId="135" xfId="20" applyBorder="1"/>
    <xf numFmtId="164" fontId="3" fillId="0" borderId="135" xfId="7" applyNumberFormat="1" applyFont="1" applyBorder="1" applyAlignment="1">
      <alignment vertical="center"/>
    </xf>
    <xf numFmtId="164" fontId="4" fillId="0" borderId="80" xfId="7" applyNumberFormat="1" applyFont="1" applyFill="1" applyBorder="1"/>
    <xf numFmtId="164" fontId="3" fillId="0" borderId="135" xfId="7" applyNumberFormat="1" applyFont="1" applyFill="1" applyBorder="1"/>
    <xf numFmtId="164" fontId="4" fillId="77" borderId="80" xfId="7" applyNumberFormat="1" applyFont="1" applyFill="1" applyBorder="1"/>
    <xf numFmtId="0" fontId="3" fillId="3" borderId="0" xfId="0" applyFont="1" applyFill="1"/>
    <xf numFmtId="0" fontId="3" fillId="3" borderId="90" xfId="0" applyFont="1" applyFill="1" applyBorder="1"/>
    <xf numFmtId="10" fontId="4" fillId="0" borderId="22" xfId="20962" applyNumberFormat="1" applyFont="1" applyBorder="1"/>
    <xf numFmtId="164" fontId="112" fillId="0" borderId="135" xfId="7" applyNumberFormat="1" applyFont="1" applyBorder="1"/>
    <xf numFmtId="164" fontId="115" fillId="0" borderId="135" xfId="7" applyNumberFormat="1" applyFont="1" applyBorder="1"/>
    <xf numFmtId="164" fontId="111" fillId="0" borderId="135" xfId="7" applyNumberFormat="1" applyFont="1" applyBorder="1"/>
    <xf numFmtId="166" fontId="111" fillId="36" borderId="135" xfId="20965" applyFont="1" applyFill="1" applyBorder="1"/>
    <xf numFmtId="164" fontId="114" fillId="0" borderId="135" xfId="7" applyNumberFormat="1" applyFont="1" applyBorder="1"/>
    <xf numFmtId="164" fontId="111" fillId="36" borderId="135" xfId="7" applyNumberFormat="1" applyFont="1" applyFill="1" applyBorder="1"/>
    <xf numFmtId="164" fontId="111" fillId="78" borderId="135" xfId="7" applyNumberFormat="1" applyFont="1" applyFill="1" applyBorder="1"/>
    <xf numFmtId="164" fontId="111" fillId="0" borderId="135" xfId="7" applyNumberFormat="1" applyFont="1" applyBorder="1" applyAlignment="1">
      <alignment horizontal="left" indent="1"/>
    </xf>
    <xf numFmtId="164" fontId="114" fillId="81" borderId="135" xfId="7" applyNumberFormat="1" applyFont="1" applyFill="1" applyBorder="1"/>
    <xf numFmtId="164" fontId="114" fillId="0" borderId="66" xfId="7" applyNumberFormat="1" applyFont="1" applyBorder="1"/>
    <xf numFmtId="0" fontId="111" fillId="79" borderId="135" xfId="0" applyFont="1" applyFill="1" applyBorder="1"/>
    <xf numFmtId="164" fontId="111" fillId="79" borderId="135" xfId="7" applyNumberFormat="1" applyFont="1" applyFill="1" applyBorder="1"/>
    <xf numFmtId="164" fontId="111" fillId="0" borderId="135" xfId="7" applyNumberFormat="1" applyFont="1" applyFill="1" applyBorder="1" applyAlignment="1">
      <alignment horizontal="left" vertical="center" wrapText="1"/>
    </xf>
    <xf numFmtId="164" fontId="116" fillId="0" borderId="135" xfId="7" applyNumberFormat="1" applyFont="1" applyBorder="1"/>
    <xf numFmtId="9" fontId="116" fillId="0" borderId="135" xfId="20962" applyFont="1" applyBorder="1"/>
    <xf numFmtId="0" fontId="45" fillId="0" borderId="139" xfId="0" applyFont="1" applyBorder="1" applyAlignment="1">
      <alignment horizontal="center" vertical="center" wrapText="1"/>
    </xf>
    <xf numFmtId="0" fontId="93" fillId="0" borderId="17" xfId="0" applyFont="1" applyBorder="1" applyAlignment="1">
      <alignment vertical="center"/>
    </xf>
    <xf numFmtId="0" fontId="92" fillId="0" borderId="65" xfId="0" applyFont="1" applyBorder="1" applyAlignment="1">
      <alignment horizontal="left" wrapText="1"/>
    </xf>
    <xf numFmtId="0" fontId="92" fillId="0" borderId="64" xfId="0" applyFont="1" applyBorder="1" applyAlignment="1">
      <alignment horizontal="left" wrapText="1"/>
    </xf>
    <xf numFmtId="0" fontId="92" fillId="0" borderId="129" xfId="0" applyFont="1" applyBorder="1" applyAlignment="1">
      <alignment horizontal="center" vertical="center"/>
    </xf>
    <xf numFmtId="0" fontId="92" fillId="0" borderId="29" xfId="0" applyFont="1" applyBorder="1" applyAlignment="1">
      <alignment horizontal="center" vertical="center"/>
    </xf>
    <xf numFmtId="0" fontId="92" fillId="0" borderId="130" xfId="0" applyFont="1" applyBorder="1" applyAlignment="1">
      <alignment horizontal="center" vertical="center"/>
    </xf>
    <xf numFmtId="0" fontId="133" fillId="0" borderId="129" xfId="0" applyFont="1" applyBorder="1" applyAlignment="1">
      <alignment horizontal="center"/>
    </xf>
    <xf numFmtId="0" fontId="133" fillId="0" borderId="29" xfId="0" applyFont="1" applyBorder="1" applyAlignment="1">
      <alignment horizontal="center"/>
    </xf>
    <xf numFmtId="0" fontId="133" fillId="0" borderId="130" xfId="0" applyFont="1" applyBorder="1" applyAlignment="1">
      <alignment horizontal="center"/>
    </xf>
    <xf numFmtId="164" fontId="0" fillId="0" borderId="139" xfId="7" applyNumberFormat="1" applyFont="1" applyBorder="1" applyAlignment="1">
      <alignment horizontal="center"/>
    </xf>
    <xf numFmtId="164" fontId="0" fillId="0" borderId="140" xfId="7" applyNumberFormat="1" applyFont="1" applyBorder="1" applyAlignment="1">
      <alignment horizontal="center"/>
    </xf>
    <xf numFmtId="164" fontId="0" fillId="0" borderId="141" xfId="7" applyNumberFormat="1" applyFont="1" applyBorder="1" applyAlignment="1">
      <alignment horizontal="center"/>
    </xf>
    <xf numFmtId="0" fontId="0" fillId="0" borderId="108" xfId="0" applyBorder="1" applyAlignment="1">
      <alignment horizontal="center" vertical="center"/>
    </xf>
    <xf numFmtId="0" fontId="120" fillId="0" borderId="109" xfId="0" applyFont="1" applyBorder="1" applyAlignment="1">
      <alignment horizontal="center" vertical="center"/>
    </xf>
    <xf numFmtId="0" fontId="120" fillId="0" borderId="7" xfId="0" applyFont="1" applyBorder="1" applyAlignment="1">
      <alignment horizontal="center" vertical="center"/>
    </xf>
    <xf numFmtId="164" fontId="121" fillId="0" borderId="15" xfId="7" applyNumberFormat="1" applyFont="1" applyFill="1" applyBorder="1" applyAlignment="1" applyProtection="1">
      <alignment horizontal="center" vertical="center"/>
    </xf>
    <xf numFmtId="164" fontId="121" fillId="0" borderId="16" xfId="7" applyNumberFormat="1" applyFont="1" applyFill="1" applyBorder="1" applyAlignment="1" applyProtection="1">
      <alignment horizontal="center" vertical="center"/>
    </xf>
    <xf numFmtId="0" fontId="0" fillId="0" borderId="110" xfId="0" applyBorder="1" applyAlignment="1">
      <alignment horizontal="center"/>
    </xf>
    <xf numFmtId="0" fontId="0" fillId="0" borderId="111" xfId="0" applyBorder="1" applyAlignment="1">
      <alignment horizontal="center"/>
    </xf>
    <xf numFmtId="0" fontId="0" fillId="0" borderId="112" xfId="0" applyBorder="1" applyAlignment="1">
      <alignment horizontal="center"/>
    </xf>
    <xf numFmtId="0" fontId="0" fillId="0" borderId="67" xfId="0" applyBorder="1" applyAlignment="1">
      <alignment horizontal="center" vertical="center"/>
    </xf>
    <xf numFmtId="0" fontId="0" fillId="0" borderId="74" xfId="0" applyBorder="1" applyAlignment="1">
      <alignment horizontal="center" vertical="center"/>
    </xf>
    <xf numFmtId="0" fontId="120" fillId="0" borderId="125" xfId="0" applyFont="1" applyBorder="1" applyAlignment="1">
      <alignment horizontal="center" vertical="center" wrapText="1"/>
    </xf>
    <xf numFmtId="0" fontId="120" fillId="0" borderId="7" xfId="0" applyFont="1" applyBorder="1" applyAlignment="1">
      <alignment horizontal="center" vertical="center" wrapText="1"/>
    </xf>
    <xf numFmtId="0" fontId="0" fillId="0" borderId="121" xfId="0" applyBorder="1" applyAlignment="1">
      <alignment horizontal="center" vertical="center"/>
    </xf>
    <xf numFmtId="0" fontId="0" fillId="0" borderId="121" xfId="0" applyBorder="1" applyAlignment="1">
      <alignment horizontal="center" vertical="center" wrapText="1"/>
    </xf>
    <xf numFmtId="0" fontId="121" fillId="0" borderId="15" xfId="0" applyFont="1" applyFill="1" applyBorder="1" applyAlignment="1" applyProtection="1">
      <alignment horizontal="center" vertical="center"/>
    </xf>
    <xf numFmtId="0" fontId="121" fillId="0" borderId="16" xfId="0" applyFont="1" applyFill="1" applyBorder="1" applyAlignment="1" applyProtection="1">
      <alignment horizontal="center" vertical="center"/>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9" xfId="0" applyFont="1" applyFill="1" applyBorder="1" applyAlignment="1">
      <alignment horizontal="center" vertical="center" wrapText="1"/>
    </xf>
    <xf numFmtId="0" fontId="84" fillId="0" borderId="79" xfId="0" applyFont="1" applyFill="1" applyBorder="1" applyAlignment="1">
      <alignment horizontal="center" vertical="center" wrapText="1"/>
    </xf>
    <xf numFmtId="0" fontId="45" fillId="0" borderId="79" xfId="11" applyFont="1" applyFill="1" applyBorder="1" applyAlignment="1" applyProtection="1">
      <alignment horizontal="center" vertical="center" wrapText="1"/>
    </xf>
    <xf numFmtId="0" fontId="45" fillId="0" borderId="80" xfId="11" applyFont="1" applyFill="1" applyBorder="1" applyAlignment="1" applyProtection="1">
      <alignment horizontal="center" vertical="center" wrapText="1"/>
    </xf>
    <xf numFmtId="0" fontId="45" fillId="0" borderId="69"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7" fillId="3" borderId="70" xfId="13" applyFont="1" applyFill="1" applyBorder="1" applyAlignment="1" applyProtection="1">
      <alignment horizontal="center" vertical="center" wrapText="1"/>
      <protection locked="0"/>
    </xf>
    <xf numFmtId="0" fontId="97" fillId="3" borderId="63"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8"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50" xfId="0" applyFont="1" applyBorder="1" applyAlignment="1">
      <alignment horizontal="center" vertical="center" wrapText="1"/>
    </xf>
    <xf numFmtId="0" fontId="86" fillId="0" borderId="51" xfId="0" applyFont="1" applyBorder="1" applyAlignment="1">
      <alignment horizontal="center" vertical="center" wrapText="1"/>
    </xf>
    <xf numFmtId="164" fontId="45" fillId="0" borderId="71" xfId="1" applyNumberFormat="1" applyFont="1" applyFill="1" applyBorder="1" applyAlignment="1" applyProtection="1">
      <alignment horizontal="center" vertical="center" wrapText="1"/>
      <protection locked="0"/>
    </xf>
    <xf numFmtId="164" fontId="45" fillId="0" borderId="72" xfId="1" applyNumberFormat="1" applyFont="1" applyFill="1" applyBorder="1" applyAlignment="1" applyProtection="1">
      <alignment horizontal="center" vertical="center" wrapText="1"/>
      <protection locked="0"/>
    </xf>
    <xf numFmtId="0" fontId="3" fillId="0" borderId="70"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86" fillId="0" borderId="73" xfId="0" applyFont="1" applyBorder="1" applyAlignment="1">
      <alignment horizontal="center"/>
    </xf>
    <xf numFmtId="0" fontId="86" fillId="0" borderId="74"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8" fillId="0" borderId="53" xfId="0" applyFont="1" applyFill="1" applyBorder="1" applyAlignment="1">
      <alignment horizontal="left" vertical="center"/>
    </xf>
    <xf numFmtId="0" fontId="98" fillId="0" borderId="54" xfId="0" applyFont="1" applyFill="1" applyBorder="1" applyAlignment="1">
      <alignment horizontal="left" vertical="center"/>
    </xf>
    <xf numFmtId="0" fontId="3" fillId="0" borderId="54"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80" xfId="0" applyFont="1" applyBorder="1" applyAlignment="1">
      <alignment horizontal="center" vertical="center" wrapText="1"/>
    </xf>
    <xf numFmtId="0" fontId="114" fillId="0" borderId="98" xfId="0" applyNumberFormat="1" applyFont="1" applyFill="1" applyBorder="1" applyAlignment="1">
      <alignment horizontal="left" vertical="center" wrapText="1"/>
    </xf>
    <xf numFmtId="0" fontId="114" fillId="0" borderId="99" xfId="0" applyNumberFormat="1" applyFont="1" applyFill="1" applyBorder="1" applyAlignment="1">
      <alignment horizontal="left" vertical="center" wrapText="1"/>
    </xf>
    <xf numFmtId="0" fontId="114" fillId="0" borderId="103" xfId="0" applyNumberFormat="1" applyFont="1" applyFill="1" applyBorder="1" applyAlignment="1">
      <alignment horizontal="left" vertical="center" wrapText="1"/>
    </xf>
    <xf numFmtId="0" fontId="114" fillId="0" borderId="104" xfId="0" applyNumberFormat="1" applyFont="1" applyFill="1" applyBorder="1" applyAlignment="1">
      <alignment horizontal="left" vertical="center" wrapText="1"/>
    </xf>
    <xf numFmtId="0" fontId="114" fillId="0" borderId="106" xfId="0" applyNumberFormat="1" applyFont="1" applyFill="1" applyBorder="1" applyAlignment="1">
      <alignment horizontal="left" vertical="center" wrapText="1"/>
    </xf>
    <xf numFmtId="0" fontId="114" fillId="0" borderId="107" xfId="0" applyNumberFormat="1" applyFont="1" applyFill="1" applyBorder="1" applyAlignment="1">
      <alignment horizontal="left" vertical="center" wrapText="1"/>
    </xf>
    <xf numFmtId="0" fontId="115" fillId="0" borderId="100" xfId="0" applyFont="1" applyFill="1" applyBorder="1" applyAlignment="1">
      <alignment horizontal="center" vertical="center" wrapText="1"/>
    </xf>
    <xf numFmtId="0" fontId="115" fillId="0" borderId="101" xfId="0" applyFont="1" applyFill="1" applyBorder="1" applyAlignment="1">
      <alignment horizontal="center" vertical="center" wrapText="1"/>
    </xf>
    <xf numFmtId="0" fontId="115" fillId="0" borderId="102" xfId="0" applyFont="1" applyFill="1" applyBorder="1" applyAlignment="1">
      <alignment horizontal="center" vertical="center" wrapText="1"/>
    </xf>
    <xf numFmtId="0" fontId="115" fillId="0" borderId="84" xfId="0" applyFont="1" applyFill="1" applyBorder="1" applyAlignment="1">
      <alignment horizontal="center" vertical="center" wrapText="1"/>
    </xf>
    <xf numFmtId="0" fontId="115" fillId="0" borderId="105" xfId="0" applyFont="1" applyFill="1" applyBorder="1" applyAlignment="1">
      <alignment horizontal="center" vertical="center" wrapText="1"/>
    </xf>
    <xf numFmtId="0" fontId="115" fillId="0" borderId="74" xfId="0" applyFont="1" applyFill="1" applyBorder="1" applyAlignment="1">
      <alignment horizontal="center" vertical="center" wrapText="1"/>
    </xf>
    <xf numFmtId="0" fontId="111" fillId="0" borderId="125" xfId="0" applyFont="1" applyBorder="1" applyAlignment="1">
      <alignment horizontal="center" vertical="center" wrapText="1"/>
    </xf>
    <xf numFmtId="0" fontId="111" fillId="0" borderId="7" xfId="0" applyFont="1" applyBorder="1" applyAlignment="1">
      <alignment horizontal="center" vertical="center" wrapText="1"/>
    </xf>
    <xf numFmtId="0" fontId="111" fillId="0" borderId="121" xfId="0" applyFont="1" applyBorder="1" applyAlignment="1">
      <alignment horizontal="center" vertical="center" wrapText="1"/>
    </xf>
    <xf numFmtId="0" fontId="119" fillId="0" borderId="121" xfId="0" applyFont="1" applyFill="1" applyBorder="1" applyAlignment="1">
      <alignment horizontal="center" vertical="center"/>
    </xf>
    <xf numFmtId="0" fontId="119" fillId="0" borderId="100" xfId="0" applyFont="1" applyFill="1" applyBorder="1" applyAlignment="1">
      <alignment horizontal="center" vertical="center"/>
    </xf>
    <xf numFmtId="0" fontId="119" fillId="0" borderId="102" xfId="0" applyFont="1" applyFill="1" applyBorder="1" applyAlignment="1">
      <alignment horizontal="center" vertical="center"/>
    </xf>
    <xf numFmtId="0" fontId="119" fillId="0" borderId="84" xfId="0" applyFont="1" applyFill="1" applyBorder="1" applyAlignment="1">
      <alignment horizontal="center" vertical="center"/>
    </xf>
    <xf numFmtId="0" fontId="119" fillId="0" borderId="74" xfId="0" applyFont="1" applyFill="1" applyBorder="1" applyAlignment="1">
      <alignment horizontal="center" vertical="center"/>
    </xf>
    <xf numFmtId="0" fontId="115" fillId="0" borderId="121" xfId="0" applyFont="1" applyFill="1" applyBorder="1" applyAlignment="1">
      <alignment horizontal="center" vertical="center" wrapText="1"/>
    </xf>
    <xf numFmtId="0" fontId="111" fillId="0" borderId="124" xfId="0" applyFont="1" applyBorder="1" applyAlignment="1">
      <alignment horizontal="center" vertical="center" wrapText="1"/>
    </xf>
    <xf numFmtId="0" fontId="114" fillId="0" borderId="100" xfId="0" applyFont="1" applyFill="1" applyBorder="1" applyAlignment="1">
      <alignment horizontal="center" vertical="center" wrapText="1"/>
    </xf>
    <xf numFmtId="0" fontId="114" fillId="0" borderId="102" xfId="0" applyFont="1" applyFill="1" applyBorder="1" applyAlignment="1">
      <alignment horizontal="center" vertical="center" wrapText="1"/>
    </xf>
    <xf numFmtId="0" fontId="114" fillId="0" borderId="69" xfId="0" applyFont="1" applyFill="1" applyBorder="1" applyAlignment="1">
      <alignment horizontal="center" vertical="center" wrapText="1"/>
    </xf>
    <xf numFmtId="0" fontId="114" fillId="0" borderId="67" xfId="0" applyFont="1" applyFill="1" applyBorder="1" applyAlignment="1">
      <alignment horizontal="center" vertical="center" wrapText="1"/>
    </xf>
    <xf numFmtId="0" fontId="114" fillId="0" borderId="84" xfId="0" applyFont="1" applyFill="1" applyBorder="1" applyAlignment="1">
      <alignment horizontal="center" vertical="center" wrapText="1"/>
    </xf>
    <xf numFmtId="0" fontId="114" fillId="0" borderId="74" xfId="0" applyFont="1" applyFill="1" applyBorder="1" applyAlignment="1">
      <alignment horizontal="center" vertical="center" wrapText="1"/>
    </xf>
    <xf numFmtId="0" fontId="111" fillId="0" borderId="122" xfId="0" applyFont="1" applyFill="1" applyBorder="1" applyAlignment="1">
      <alignment horizontal="center" vertical="center" wrapText="1"/>
    </xf>
    <xf numFmtId="0" fontId="111" fillId="0" borderId="123" xfId="0" applyFont="1" applyFill="1" applyBorder="1" applyAlignment="1">
      <alignment horizontal="center" vertical="center" wrapText="1"/>
    </xf>
    <xf numFmtId="0" fontId="114" fillId="0" borderId="75" xfId="0" applyFont="1" applyFill="1" applyBorder="1" applyAlignment="1">
      <alignment horizontal="center" vertical="center" wrapText="1"/>
    </xf>
    <xf numFmtId="0" fontId="114" fillId="0" borderId="7" xfId="0" applyFont="1" applyFill="1" applyBorder="1" applyAlignment="1">
      <alignment horizontal="center" vertical="center" wrapText="1"/>
    </xf>
    <xf numFmtId="0" fontId="111" fillId="0" borderId="75" xfId="0" applyFont="1" applyFill="1" applyBorder="1" applyAlignment="1">
      <alignment horizontal="center" vertical="center" wrapText="1"/>
    </xf>
    <xf numFmtId="0" fontId="111" fillId="0" borderId="74" xfId="0" applyFont="1" applyBorder="1" applyAlignment="1">
      <alignment horizontal="center" vertical="center" wrapText="1"/>
    </xf>
    <xf numFmtId="0" fontId="114" fillId="0" borderId="53" xfId="0" applyNumberFormat="1" applyFont="1" applyFill="1" applyBorder="1" applyAlignment="1">
      <alignment horizontal="left" vertical="top" wrapText="1"/>
    </xf>
    <xf numFmtId="0" fontId="114" fillId="0" borderId="76" xfId="0" applyNumberFormat="1" applyFont="1" applyFill="1" applyBorder="1" applyAlignment="1">
      <alignment horizontal="left" vertical="top" wrapText="1"/>
    </xf>
    <xf numFmtId="0" fontId="114" fillId="0" borderId="62" xfId="0" applyNumberFormat="1" applyFont="1" applyFill="1" applyBorder="1" applyAlignment="1">
      <alignment horizontal="left" vertical="top" wrapText="1"/>
    </xf>
    <xf numFmtId="0" fontId="114" fillId="0" borderId="90" xfId="0" applyNumberFormat="1" applyFont="1" applyFill="1" applyBorder="1" applyAlignment="1">
      <alignment horizontal="left" vertical="top" wrapText="1"/>
    </xf>
    <xf numFmtId="0" fontId="114" fillId="0" borderId="97" xfId="0" applyNumberFormat="1" applyFont="1" applyFill="1" applyBorder="1" applyAlignment="1">
      <alignment horizontal="left" vertical="top" wrapText="1"/>
    </xf>
    <xf numFmtId="0" fontId="114" fillId="0" borderId="128" xfId="0" applyNumberFormat="1" applyFont="1" applyFill="1" applyBorder="1" applyAlignment="1">
      <alignment horizontal="left" vertical="top" wrapText="1"/>
    </xf>
    <xf numFmtId="0" fontId="114" fillId="0" borderId="85" xfId="0" applyFont="1" applyFill="1" applyBorder="1" applyAlignment="1">
      <alignment horizontal="center" vertical="center" wrapText="1"/>
    </xf>
    <xf numFmtId="0" fontId="114" fillId="0" borderId="66" xfId="0" applyFont="1" applyFill="1" applyBorder="1" applyAlignment="1">
      <alignment horizontal="center" vertical="center" wrapText="1"/>
    </xf>
    <xf numFmtId="0" fontId="111" fillId="0" borderId="63" xfId="0" applyFont="1" applyBorder="1" applyAlignment="1">
      <alignment horizontal="center" vertical="center" wrapText="1"/>
    </xf>
    <xf numFmtId="0" fontId="111" fillId="0" borderId="68" xfId="0" applyFont="1" applyFill="1" applyBorder="1" applyAlignment="1">
      <alignment horizontal="center" vertical="center" wrapText="1"/>
    </xf>
    <xf numFmtId="0" fontId="111" fillId="0" borderId="26" xfId="0" applyFont="1" applyFill="1" applyBorder="1" applyAlignment="1">
      <alignment horizontal="center" vertical="center" wrapText="1"/>
    </xf>
    <xf numFmtId="0" fontId="111" fillId="0" borderId="27" xfId="0" applyFont="1" applyFill="1" applyBorder="1" applyAlignment="1">
      <alignment horizontal="center" vertical="center" wrapText="1"/>
    </xf>
    <xf numFmtId="0" fontId="111" fillId="0" borderId="100" xfId="0" applyFont="1" applyBorder="1" applyAlignment="1">
      <alignment horizontal="center" vertical="top" wrapText="1"/>
    </xf>
    <xf numFmtId="0" fontId="111" fillId="0" borderId="101" xfId="0" applyFont="1" applyBorder="1" applyAlignment="1">
      <alignment horizontal="center" vertical="top" wrapText="1"/>
    </xf>
    <xf numFmtId="0" fontId="111" fillId="0" borderId="100" xfId="0" applyFont="1" applyFill="1" applyBorder="1" applyAlignment="1">
      <alignment horizontal="center" vertical="top" wrapText="1"/>
    </xf>
    <xf numFmtId="0" fontId="111" fillId="0" borderId="123" xfId="0" applyFont="1" applyFill="1" applyBorder="1" applyAlignment="1">
      <alignment horizontal="center" vertical="top" wrapText="1"/>
    </xf>
    <xf numFmtId="0" fontId="111" fillId="0" borderId="124" xfId="0" applyFont="1" applyFill="1" applyBorder="1" applyAlignment="1">
      <alignment horizontal="center" vertical="top" wrapText="1"/>
    </xf>
    <xf numFmtId="0" fontId="131" fillId="0" borderId="113" xfId="0" applyNumberFormat="1" applyFont="1" applyFill="1" applyBorder="1" applyAlignment="1">
      <alignment horizontal="left" vertical="top" wrapText="1"/>
    </xf>
    <xf numFmtId="0" fontId="131" fillId="0" borderId="114" xfId="0" applyNumberFormat="1" applyFont="1" applyFill="1" applyBorder="1" applyAlignment="1">
      <alignment horizontal="left" vertical="top" wrapText="1"/>
    </xf>
    <xf numFmtId="0" fontId="117" fillId="0" borderId="100" xfId="0" applyFont="1" applyBorder="1" applyAlignment="1">
      <alignment horizontal="center" vertical="center"/>
    </xf>
    <xf numFmtId="0" fontId="117" fillId="0" borderId="102" xfId="0" applyFont="1" applyBorder="1" applyAlignment="1">
      <alignment horizontal="center" vertical="center"/>
    </xf>
    <xf numFmtId="0" fontId="117" fillId="0" borderId="84" xfId="0" applyFont="1" applyBorder="1" applyAlignment="1">
      <alignment horizontal="center" vertical="center"/>
    </xf>
    <xf numFmtId="0" fontId="117" fillId="0" borderId="74" xfId="0" applyFont="1" applyBorder="1" applyAlignment="1">
      <alignment horizontal="center" vertical="center"/>
    </xf>
    <xf numFmtId="0" fontId="116" fillId="0" borderId="121" xfId="0" applyFont="1" applyBorder="1" applyAlignment="1">
      <alignment horizontal="center" vertical="center" wrapText="1"/>
    </xf>
    <xf numFmtId="0" fontId="116" fillId="0" borderId="125" xfId="0" applyFont="1" applyBorder="1" applyAlignment="1">
      <alignment horizontal="center" vertical="center" wrapText="1"/>
    </xf>
  </cellXfs>
  <cellStyles count="21415">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0968"/>
    <cellStyle name="Calculation 2 10 3" xfId="724"/>
    <cellStyle name="Calculation 2 10 3 2" xfId="20969"/>
    <cellStyle name="Calculation 2 10 4" xfId="725"/>
    <cellStyle name="Calculation 2 10 4 2" xfId="20970"/>
    <cellStyle name="Calculation 2 10 5" xfId="726"/>
    <cellStyle name="Calculation 2 10 5 2" xfId="20971"/>
    <cellStyle name="Calculation 2 11" xfId="727"/>
    <cellStyle name="Calculation 2 11 2" xfId="728"/>
    <cellStyle name="Calculation 2 11 2 2" xfId="20973"/>
    <cellStyle name="Calculation 2 11 3" xfId="729"/>
    <cellStyle name="Calculation 2 11 3 2" xfId="20974"/>
    <cellStyle name="Calculation 2 11 4" xfId="730"/>
    <cellStyle name="Calculation 2 11 4 2" xfId="20975"/>
    <cellStyle name="Calculation 2 11 5" xfId="731"/>
    <cellStyle name="Calculation 2 11 5 2" xfId="20976"/>
    <cellStyle name="Calculation 2 11 6" xfId="20972"/>
    <cellStyle name="Calculation 2 12" xfId="732"/>
    <cellStyle name="Calculation 2 12 2" xfId="733"/>
    <cellStyle name="Calculation 2 12 2 2" xfId="20978"/>
    <cellStyle name="Calculation 2 12 3" xfId="734"/>
    <cellStyle name="Calculation 2 12 3 2" xfId="20979"/>
    <cellStyle name="Calculation 2 12 4" xfId="735"/>
    <cellStyle name="Calculation 2 12 4 2" xfId="20980"/>
    <cellStyle name="Calculation 2 12 5" xfId="736"/>
    <cellStyle name="Calculation 2 12 5 2" xfId="20981"/>
    <cellStyle name="Calculation 2 12 6" xfId="20977"/>
    <cellStyle name="Calculation 2 13" xfId="737"/>
    <cellStyle name="Calculation 2 13 2" xfId="738"/>
    <cellStyle name="Calculation 2 13 2 2" xfId="20983"/>
    <cellStyle name="Calculation 2 13 3" xfId="739"/>
    <cellStyle name="Calculation 2 13 3 2" xfId="20984"/>
    <cellStyle name="Calculation 2 13 4" xfId="740"/>
    <cellStyle name="Calculation 2 13 4 2" xfId="20985"/>
    <cellStyle name="Calculation 2 13 5" xfId="20982"/>
    <cellStyle name="Calculation 2 14" xfId="741"/>
    <cellStyle name="Calculation 2 14 2" xfId="20986"/>
    <cellStyle name="Calculation 2 15" xfId="742"/>
    <cellStyle name="Calculation 2 15 2" xfId="20987"/>
    <cellStyle name="Calculation 2 16" xfId="743"/>
    <cellStyle name="Calculation 2 16 2" xfId="20988"/>
    <cellStyle name="Calculation 2 17" xfId="20967"/>
    <cellStyle name="Calculation 2 2" xfId="744"/>
    <cellStyle name="Calculation 2 2 10" xfId="20989"/>
    <cellStyle name="Calculation 2 2 2" xfId="745"/>
    <cellStyle name="Calculation 2 2 2 2" xfId="746"/>
    <cellStyle name="Calculation 2 2 2 2 2" xfId="20991"/>
    <cellStyle name="Calculation 2 2 2 3" xfId="747"/>
    <cellStyle name="Calculation 2 2 2 3 2" xfId="20992"/>
    <cellStyle name="Calculation 2 2 2 4" xfId="748"/>
    <cellStyle name="Calculation 2 2 2 4 2" xfId="20993"/>
    <cellStyle name="Calculation 2 2 2 5" xfId="20990"/>
    <cellStyle name="Calculation 2 2 3" xfId="749"/>
    <cellStyle name="Calculation 2 2 3 2" xfId="750"/>
    <cellStyle name="Calculation 2 2 3 2 2" xfId="20995"/>
    <cellStyle name="Calculation 2 2 3 3" xfId="751"/>
    <cellStyle name="Calculation 2 2 3 3 2" xfId="20996"/>
    <cellStyle name="Calculation 2 2 3 4" xfId="752"/>
    <cellStyle name="Calculation 2 2 3 4 2" xfId="20997"/>
    <cellStyle name="Calculation 2 2 3 5" xfId="20994"/>
    <cellStyle name="Calculation 2 2 4" xfId="753"/>
    <cellStyle name="Calculation 2 2 4 2" xfId="754"/>
    <cellStyle name="Calculation 2 2 4 2 2" xfId="20999"/>
    <cellStyle name="Calculation 2 2 4 3" xfId="755"/>
    <cellStyle name="Calculation 2 2 4 3 2" xfId="21000"/>
    <cellStyle name="Calculation 2 2 4 4" xfId="756"/>
    <cellStyle name="Calculation 2 2 4 4 2" xfId="21001"/>
    <cellStyle name="Calculation 2 2 4 5" xfId="20998"/>
    <cellStyle name="Calculation 2 2 5" xfId="757"/>
    <cellStyle name="Calculation 2 2 5 2" xfId="758"/>
    <cellStyle name="Calculation 2 2 5 2 2" xfId="21003"/>
    <cellStyle name="Calculation 2 2 5 3" xfId="759"/>
    <cellStyle name="Calculation 2 2 5 3 2" xfId="21004"/>
    <cellStyle name="Calculation 2 2 5 4" xfId="760"/>
    <cellStyle name="Calculation 2 2 5 4 2" xfId="21005"/>
    <cellStyle name="Calculation 2 2 5 5" xfId="21002"/>
    <cellStyle name="Calculation 2 2 6" xfId="761"/>
    <cellStyle name="Calculation 2 2 6 2" xfId="21006"/>
    <cellStyle name="Calculation 2 2 7" xfId="762"/>
    <cellStyle name="Calculation 2 2 7 2" xfId="21007"/>
    <cellStyle name="Calculation 2 2 8" xfId="763"/>
    <cellStyle name="Calculation 2 2 8 2" xfId="21008"/>
    <cellStyle name="Calculation 2 2 9" xfId="764"/>
    <cellStyle name="Calculation 2 2 9 2" xfId="21009"/>
    <cellStyle name="Calculation 2 3" xfId="765"/>
    <cellStyle name="Calculation 2 3 2" xfId="766"/>
    <cellStyle name="Calculation 2 3 2 2" xfId="21010"/>
    <cellStyle name="Calculation 2 3 3" xfId="767"/>
    <cellStyle name="Calculation 2 3 3 2" xfId="21011"/>
    <cellStyle name="Calculation 2 3 4" xfId="768"/>
    <cellStyle name="Calculation 2 3 4 2" xfId="21012"/>
    <cellStyle name="Calculation 2 3 5" xfId="769"/>
    <cellStyle name="Calculation 2 3 5 2" xfId="21013"/>
    <cellStyle name="Calculation 2 4" xfId="770"/>
    <cellStyle name="Calculation 2 4 2" xfId="771"/>
    <cellStyle name="Calculation 2 4 2 2" xfId="21014"/>
    <cellStyle name="Calculation 2 4 3" xfId="772"/>
    <cellStyle name="Calculation 2 4 3 2" xfId="21015"/>
    <cellStyle name="Calculation 2 4 4" xfId="773"/>
    <cellStyle name="Calculation 2 4 4 2" xfId="21016"/>
    <cellStyle name="Calculation 2 4 5" xfId="774"/>
    <cellStyle name="Calculation 2 4 5 2" xfId="21017"/>
    <cellStyle name="Calculation 2 5" xfId="775"/>
    <cellStyle name="Calculation 2 5 2" xfId="776"/>
    <cellStyle name="Calculation 2 5 2 2" xfId="21018"/>
    <cellStyle name="Calculation 2 5 3" xfId="777"/>
    <cellStyle name="Calculation 2 5 3 2" xfId="21019"/>
    <cellStyle name="Calculation 2 5 4" xfId="778"/>
    <cellStyle name="Calculation 2 5 4 2" xfId="21020"/>
    <cellStyle name="Calculation 2 5 5" xfId="779"/>
    <cellStyle name="Calculation 2 5 5 2" xfId="21021"/>
    <cellStyle name="Calculation 2 6" xfId="780"/>
    <cellStyle name="Calculation 2 6 2" xfId="781"/>
    <cellStyle name="Calculation 2 6 2 2" xfId="21022"/>
    <cellStyle name="Calculation 2 6 3" xfId="782"/>
    <cellStyle name="Calculation 2 6 3 2" xfId="21023"/>
    <cellStyle name="Calculation 2 6 4" xfId="783"/>
    <cellStyle name="Calculation 2 6 4 2" xfId="21024"/>
    <cellStyle name="Calculation 2 6 5" xfId="784"/>
    <cellStyle name="Calculation 2 6 5 2" xfId="21025"/>
    <cellStyle name="Calculation 2 7" xfId="785"/>
    <cellStyle name="Calculation 2 7 2" xfId="786"/>
    <cellStyle name="Calculation 2 7 2 2" xfId="21026"/>
    <cellStyle name="Calculation 2 7 3" xfId="787"/>
    <cellStyle name="Calculation 2 7 3 2" xfId="21027"/>
    <cellStyle name="Calculation 2 7 4" xfId="788"/>
    <cellStyle name="Calculation 2 7 4 2" xfId="21028"/>
    <cellStyle name="Calculation 2 7 5" xfId="789"/>
    <cellStyle name="Calculation 2 7 5 2" xfId="21029"/>
    <cellStyle name="Calculation 2 8" xfId="790"/>
    <cellStyle name="Calculation 2 8 2" xfId="791"/>
    <cellStyle name="Calculation 2 8 2 2" xfId="21030"/>
    <cellStyle name="Calculation 2 8 3" xfId="792"/>
    <cellStyle name="Calculation 2 8 3 2" xfId="21031"/>
    <cellStyle name="Calculation 2 8 4" xfId="793"/>
    <cellStyle name="Calculation 2 8 4 2" xfId="21032"/>
    <cellStyle name="Calculation 2 8 5" xfId="794"/>
    <cellStyle name="Calculation 2 8 5 2" xfId="21033"/>
    <cellStyle name="Calculation 2 9" xfId="795"/>
    <cellStyle name="Calculation 2 9 2" xfId="796"/>
    <cellStyle name="Calculation 2 9 2 2" xfId="21034"/>
    <cellStyle name="Calculation 2 9 3" xfId="797"/>
    <cellStyle name="Calculation 2 9 3 2" xfId="21035"/>
    <cellStyle name="Calculation 2 9 4" xfId="798"/>
    <cellStyle name="Calculation 2 9 4 2" xfId="21036"/>
    <cellStyle name="Calculation 2 9 5" xfId="799"/>
    <cellStyle name="Calculation 2 9 5 2" xfId="21037"/>
    <cellStyle name="Calculation 3" xfId="800"/>
    <cellStyle name="Calculation 3 2" xfId="801"/>
    <cellStyle name="Calculation 3 2 2" xfId="21039"/>
    <cellStyle name="Calculation 3 3" xfId="802"/>
    <cellStyle name="Calculation 3 3 2" xfId="21040"/>
    <cellStyle name="Calculation 3 4" xfId="21038"/>
    <cellStyle name="Calculation 4" xfId="803"/>
    <cellStyle name="Calculation 4 2" xfId="804"/>
    <cellStyle name="Calculation 4 2 2" xfId="21042"/>
    <cellStyle name="Calculation 4 3" xfId="805"/>
    <cellStyle name="Calculation 4 3 2" xfId="21043"/>
    <cellStyle name="Calculation 4 4" xfId="21041"/>
    <cellStyle name="Calculation 5" xfId="806"/>
    <cellStyle name="Calculation 5 2" xfId="807"/>
    <cellStyle name="Calculation 5 2 2" xfId="21045"/>
    <cellStyle name="Calculation 5 3" xfId="808"/>
    <cellStyle name="Calculation 5 3 2" xfId="21046"/>
    <cellStyle name="Calculation 5 4" xfId="21044"/>
    <cellStyle name="Calculation 6" xfId="809"/>
    <cellStyle name="Calculation 6 2" xfId="810"/>
    <cellStyle name="Calculation 6 2 2" xfId="21048"/>
    <cellStyle name="Calculation 6 3" xfId="811"/>
    <cellStyle name="Calculation 6 3 2" xfId="21049"/>
    <cellStyle name="Calculation 6 4" xfId="21047"/>
    <cellStyle name="Calculation 7" xfId="812"/>
    <cellStyle name="Calculation 7 2" xfId="21050"/>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052"/>
    <cellStyle name="Gia's 11" xfId="21051"/>
    <cellStyle name="Gia's 2" xfId="9187"/>
    <cellStyle name="Gia's 2 2" xfId="21053"/>
    <cellStyle name="Gia's 3" xfId="9188"/>
    <cellStyle name="Gia's 3 2" xfId="21054"/>
    <cellStyle name="Gia's 4" xfId="9189"/>
    <cellStyle name="Gia's 4 2" xfId="21055"/>
    <cellStyle name="Gia's 5" xfId="9190"/>
    <cellStyle name="Gia's 5 2" xfId="21056"/>
    <cellStyle name="Gia's 6" xfId="9191"/>
    <cellStyle name="Gia's 6 2" xfId="21057"/>
    <cellStyle name="Gia's 7" xfId="9192"/>
    <cellStyle name="Gia's 7 2" xfId="21058"/>
    <cellStyle name="Gia's 8" xfId="9193"/>
    <cellStyle name="Gia's 8 2" xfId="21059"/>
    <cellStyle name="Gia's 9" xfId="9194"/>
    <cellStyle name="Gia's 9 2" xfId="21060"/>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061"/>
    <cellStyle name="Header1" xfId="9222"/>
    <cellStyle name="Header1 2" xfId="9223"/>
    <cellStyle name="Header1 3" xfId="9224"/>
    <cellStyle name="Header2" xfId="9225"/>
    <cellStyle name="Header2 2" xfId="9226"/>
    <cellStyle name="Header2 2 2" xfId="21063"/>
    <cellStyle name="Header2 3" xfId="9227"/>
    <cellStyle name="Header2 3 2" xfId="21064"/>
    <cellStyle name="Header2 4" xfId="21062"/>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065"/>
    <cellStyle name="highlightExposure" xfId="9323"/>
    <cellStyle name="highlightExposure 2" xfId="21066"/>
    <cellStyle name="highlightPercentage" xfId="9324"/>
    <cellStyle name="highlightPercentage 2" xfId="21067"/>
    <cellStyle name="highlightText" xfId="9325"/>
    <cellStyle name="highlightText 2" xfId="2106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070"/>
    <cellStyle name="Input 2 10 3" xfId="9336"/>
    <cellStyle name="Input 2 10 3 2" xfId="21071"/>
    <cellStyle name="Input 2 10 4" xfId="9337"/>
    <cellStyle name="Input 2 10 4 2" xfId="21072"/>
    <cellStyle name="Input 2 10 5" xfId="9338"/>
    <cellStyle name="Input 2 10 5 2" xfId="21073"/>
    <cellStyle name="Input 2 11" xfId="9339"/>
    <cellStyle name="Input 2 11 2" xfId="9340"/>
    <cellStyle name="Input 2 11 2 2" xfId="21075"/>
    <cellStyle name="Input 2 11 3" xfId="9341"/>
    <cellStyle name="Input 2 11 3 2" xfId="21076"/>
    <cellStyle name="Input 2 11 4" xfId="9342"/>
    <cellStyle name="Input 2 11 4 2" xfId="21077"/>
    <cellStyle name="Input 2 11 5" xfId="9343"/>
    <cellStyle name="Input 2 11 5 2" xfId="21078"/>
    <cellStyle name="Input 2 11 6" xfId="21074"/>
    <cellStyle name="Input 2 12" xfId="9344"/>
    <cellStyle name="Input 2 12 2" xfId="9345"/>
    <cellStyle name="Input 2 12 2 2" xfId="21080"/>
    <cellStyle name="Input 2 12 3" xfId="9346"/>
    <cellStyle name="Input 2 12 3 2" xfId="21081"/>
    <cellStyle name="Input 2 12 4" xfId="9347"/>
    <cellStyle name="Input 2 12 4 2" xfId="21082"/>
    <cellStyle name="Input 2 12 5" xfId="9348"/>
    <cellStyle name="Input 2 12 5 2" xfId="21083"/>
    <cellStyle name="Input 2 12 6" xfId="21079"/>
    <cellStyle name="Input 2 13" xfId="9349"/>
    <cellStyle name="Input 2 13 2" xfId="9350"/>
    <cellStyle name="Input 2 13 2 2" xfId="21085"/>
    <cellStyle name="Input 2 13 3" xfId="9351"/>
    <cellStyle name="Input 2 13 3 2" xfId="21086"/>
    <cellStyle name="Input 2 13 4" xfId="9352"/>
    <cellStyle name="Input 2 13 4 2" xfId="21087"/>
    <cellStyle name="Input 2 13 5" xfId="21084"/>
    <cellStyle name="Input 2 14" xfId="9353"/>
    <cellStyle name="Input 2 14 2" xfId="21088"/>
    <cellStyle name="Input 2 15" xfId="9354"/>
    <cellStyle name="Input 2 15 2" xfId="21089"/>
    <cellStyle name="Input 2 16" xfId="9355"/>
    <cellStyle name="Input 2 16 2" xfId="21090"/>
    <cellStyle name="Input 2 17" xfId="21069"/>
    <cellStyle name="Input 2 2" xfId="9356"/>
    <cellStyle name="Input 2 2 10" xfId="21091"/>
    <cellStyle name="Input 2 2 2" xfId="9357"/>
    <cellStyle name="Input 2 2 2 2" xfId="9358"/>
    <cellStyle name="Input 2 2 2 2 2" xfId="21093"/>
    <cellStyle name="Input 2 2 2 3" xfId="9359"/>
    <cellStyle name="Input 2 2 2 3 2" xfId="21094"/>
    <cellStyle name="Input 2 2 2 4" xfId="9360"/>
    <cellStyle name="Input 2 2 2 4 2" xfId="21095"/>
    <cellStyle name="Input 2 2 2 5" xfId="21092"/>
    <cellStyle name="Input 2 2 3" xfId="9361"/>
    <cellStyle name="Input 2 2 3 2" xfId="9362"/>
    <cellStyle name="Input 2 2 3 2 2" xfId="21097"/>
    <cellStyle name="Input 2 2 3 3" xfId="9363"/>
    <cellStyle name="Input 2 2 3 3 2" xfId="21098"/>
    <cellStyle name="Input 2 2 3 4" xfId="9364"/>
    <cellStyle name="Input 2 2 3 4 2" xfId="21099"/>
    <cellStyle name="Input 2 2 3 5" xfId="21096"/>
    <cellStyle name="Input 2 2 4" xfId="9365"/>
    <cellStyle name="Input 2 2 4 2" xfId="9366"/>
    <cellStyle name="Input 2 2 4 2 2" xfId="21101"/>
    <cellStyle name="Input 2 2 4 3" xfId="9367"/>
    <cellStyle name="Input 2 2 4 3 2" xfId="21102"/>
    <cellStyle name="Input 2 2 4 4" xfId="9368"/>
    <cellStyle name="Input 2 2 4 4 2" xfId="21103"/>
    <cellStyle name="Input 2 2 4 5" xfId="21100"/>
    <cellStyle name="Input 2 2 5" xfId="9369"/>
    <cellStyle name="Input 2 2 5 2" xfId="9370"/>
    <cellStyle name="Input 2 2 5 2 2" xfId="21105"/>
    <cellStyle name="Input 2 2 5 3" xfId="9371"/>
    <cellStyle name="Input 2 2 5 3 2" xfId="21106"/>
    <cellStyle name="Input 2 2 5 4" xfId="9372"/>
    <cellStyle name="Input 2 2 5 4 2" xfId="21107"/>
    <cellStyle name="Input 2 2 5 5" xfId="21104"/>
    <cellStyle name="Input 2 2 6" xfId="9373"/>
    <cellStyle name="Input 2 2 6 2" xfId="21108"/>
    <cellStyle name="Input 2 2 7" xfId="9374"/>
    <cellStyle name="Input 2 2 7 2" xfId="21109"/>
    <cellStyle name="Input 2 2 8" xfId="9375"/>
    <cellStyle name="Input 2 2 8 2" xfId="21110"/>
    <cellStyle name="Input 2 2 9" xfId="9376"/>
    <cellStyle name="Input 2 2 9 2" xfId="21111"/>
    <cellStyle name="Input 2 3" xfId="9377"/>
    <cellStyle name="Input 2 3 2" xfId="9378"/>
    <cellStyle name="Input 2 3 2 2" xfId="21112"/>
    <cellStyle name="Input 2 3 3" xfId="9379"/>
    <cellStyle name="Input 2 3 3 2" xfId="21113"/>
    <cellStyle name="Input 2 3 4" xfId="9380"/>
    <cellStyle name="Input 2 3 4 2" xfId="21114"/>
    <cellStyle name="Input 2 3 5" xfId="9381"/>
    <cellStyle name="Input 2 3 5 2" xfId="21115"/>
    <cellStyle name="Input 2 4" xfId="9382"/>
    <cellStyle name="Input 2 4 2" xfId="9383"/>
    <cellStyle name="Input 2 4 2 2" xfId="21116"/>
    <cellStyle name="Input 2 4 3" xfId="9384"/>
    <cellStyle name="Input 2 4 3 2" xfId="21117"/>
    <cellStyle name="Input 2 4 4" xfId="9385"/>
    <cellStyle name="Input 2 4 4 2" xfId="21118"/>
    <cellStyle name="Input 2 4 5" xfId="9386"/>
    <cellStyle name="Input 2 4 5 2" xfId="21119"/>
    <cellStyle name="Input 2 5" xfId="9387"/>
    <cellStyle name="Input 2 5 2" xfId="9388"/>
    <cellStyle name="Input 2 5 2 2" xfId="21120"/>
    <cellStyle name="Input 2 5 3" xfId="9389"/>
    <cellStyle name="Input 2 5 3 2" xfId="21121"/>
    <cellStyle name="Input 2 5 4" xfId="9390"/>
    <cellStyle name="Input 2 5 4 2" xfId="21122"/>
    <cellStyle name="Input 2 5 5" xfId="9391"/>
    <cellStyle name="Input 2 5 5 2" xfId="21123"/>
    <cellStyle name="Input 2 6" xfId="9392"/>
    <cellStyle name="Input 2 6 2" xfId="9393"/>
    <cellStyle name="Input 2 6 2 2" xfId="21124"/>
    <cellStyle name="Input 2 6 3" xfId="9394"/>
    <cellStyle name="Input 2 6 3 2" xfId="21125"/>
    <cellStyle name="Input 2 6 4" xfId="9395"/>
    <cellStyle name="Input 2 6 4 2" xfId="21126"/>
    <cellStyle name="Input 2 6 5" xfId="9396"/>
    <cellStyle name="Input 2 6 5 2" xfId="21127"/>
    <cellStyle name="Input 2 7" xfId="9397"/>
    <cellStyle name="Input 2 7 2" xfId="9398"/>
    <cellStyle name="Input 2 7 2 2" xfId="21128"/>
    <cellStyle name="Input 2 7 3" xfId="9399"/>
    <cellStyle name="Input 2 7 3 2" xfId="21129"/>
    <cellStyle name="Input 2 7 4" xfId="9400"/>
    <cellStyle name="Input 2 7 4 2" xfId="21130"/>
    <cellStyle name="Input 2 7 5" xfId="9401"/>
    <cellStyle name="Input 2 7 5 2" xfId="21131"/>
    <cellStyle name="Input 2 8" xfId="9402"/>
    <cellStyle name="Input 2 8 2" xfId="9403"/>
    <cellStyle name="Input 2 8 2 2" xfId="21132"/>
    <cellStyle name="Input 2 8 3" xfId="9404"/>
    <cellStyle name="Input 2 8 3 2" xfId="21133"/>
    <cellStyle name="Input 2 8 4" xfId="9405"/>
    <cellStyle name="Input 2 8 4 2" xfId="21134"/>
    <cellStyle name="Input 2 8 5" xfId="9406"/>
    <cellStyle name="Input 2 8 5 2" xfId="21135"/>
    <cellStyle name="Input 2 9" xfId="9407"/>
    <cellStyle name="Input 2 9 2" xfId="9408"/>
    <cellStyle name="Input 2 9 2 2" xfId="21136"/>
    <cellStyle name="Input 2 9 3" xfId="9409"/>
    <cellStyle name="Input 2 9 3 2" xfId="21137"/>
    <cellStyle name="Input 2 9 4" xfId="9410"/>
    <cellStyle name="Input 2 9 4 2" xfId="21138"/>
    <cellStyle name="Input 2 9 5" xfId="9411"/>
    <cellStyle name="Input 2 9 5 2" xfId="21139"/>
    <cellStyle name="Input 3" xfId="9412"/>
    <cellStyle name="Input 3 2" xfId="9413"/>
    <cellStyle name="Input 3 2 2" xfId="21141"/>
    <cellStyle name="Input 3 3" xfId="9414"/>
    <cellStyle name="Input 3 3 2" xfId="21142"/>
    <cellStyle name="Input 3 4" xfId="21140"/>
    <cellStyle name="Input 4" xfId="9415"/>
    <cellStyle name="Input 4 2" xfId="9416"/>
    <cellStyle name="Input 4 2 2" xfId="21144"/>
    <cellStyle name="Input 4 3" xfId="9417"/>
    <cellStyle name="Input 4 3 2" xfId="21145"/>
    <cellStyle name="Input 4 4" xfId="21143"/>
    <cellStyle name="Input 5" xfId="9418"/>
    <cellStyle name="Input 5 2" xfId="9419"/>
    <cellStyle name="Input 5 2 2" xfId="21147"/>
    <cellStyle name="Input 5 3" xfId="9420"/>
    <cellStyle name="Input 5 3 2" xfId="21148"/>
    <cellStyle name="Input 5 4" xfId="21146"/>
    <cellStyle name="Input 6" xfId="9421"/>
    <cellStyle name="Input 6 2" xfId="9422"/>
    <cellStyle name="Input 6 2 2" xfId="21150"/>
    <cellStyle name="Input 6 3" xfId="9423"/>
    <cellStyle name="Input 6 3 2" xfId="21151"/>
    <cellStyle name="Input 6 4" xfId="21149"/>
    <cellStyle name="Input 7" xfId="9424"/>
    <cellStyle name="Input 7 2" xfId="21152"/>
    <cellStyle name="inputExposure" xfId="9425"/>
    <cellStyle name="inputExposure 2" xfId="2115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2 2" xfId="21155"/>
    <cellStyle name="Note 2 10 3" xfId="20386"/>
    <cellStyle name="Note 2 10 3 2" xfId="21156"/>
    <cellStyle name="Note 2 10 4" xfId="20387"/>
    <cellStyle name="Note 2 10 4 2" xfId="21157"/>
    <cellStyle name="Note 2 10 5" xfId="20388"/>
    <cellStyle name="Note 2 10 5 2" xfId="21158"/>
    <cellStyle name="Note 2 11" xfId="20389"/>
    <cellStyle name="Note 2 11 2" xfId="20390"/>
    <cellStyle name="Note 2 11 2 2" xfId="21159"/>
    <cellStyle name="Note 2 11 3" xfId="20391"/>
    <cellStyle name="Note 2 11 3 2" xfId="21160"/>
    <cellStyle name="Note 2 11 4" xfId="20392"/>
    <cellStyle name="Note 2 11 4 2" xfId="21161"/>
    <cellStyle name="Note 2 11 5" xfId="20393"/>
    <cellStyle name="Note 2 11 5 2" xfId="21162"/>
    <cellStyle name="Note 2 12" xfId="20394"/>
    <cellStyle name="Note 2 12 2" xfId="20395"/>
    <cellStyle name="Note 2 12 2 2" xfId="21163"/>
    <cellStyle name="Note 2 12 3" xfId="20396"/>
    <cellStyle name="Note 2 12 3 2" xfId="21164"/>
    <cellStyle name="Note 2 12 4" xfId="20397"/>
    <cellStyle name="Note 2 12 4 2" xfId="21165"/>
    <cellStyle name="Note 2 12 5" xfId="20398"/>
    <cellStyle name="Note 2 12 5 2" xfId="21166"/>
    <cellStyle name="Note 2 13" xfId="20399"/>
    <cellStyle name="Note 2 13 2" xfId="20400"/>
    <cellStyle name="Note 2 13 2 2" xfId="21167"/>
    <cellStyle name="Note 2 13 3" xfId="20401"/>
    <cellStyle name="Note 2 13 3 2" xfId="21168"/>
    <cellStyle name="Note 2 13 4" xfId="20402"/>
    <cellStyle name="Note 2 13 4 2" xfId="21169"/>
    <cellStyle name="Note 2 13 5" xfId="20403"/>
    <cellStyle name="Note 2 13 5 2" xfId="21170"/>
    <cellStyle name="Note 2 14" xfId="20404"/>
    <cellStyle name="Note 2 14 2" xfId="20405"/>
    <cellStyle name="Note 2 14 2 2" xfId="21172"/>
    <cellStyle name="Note 2 14 3" xfId="21171"/>
    <cellStyle name="Note 2 15" xfId="20406"/>
    <cellStyle name="Note 2 15 2" xfId="20407"/>
    <cellStyle name="Note 2 15 2 2" xfId="21173"/>
    <cellStyle name="Note 2 16" xfId="20408"/>
    <cellStyle name="Note 2 16 2" xfId="21174"/>
    <cellStyle name="Note 2 17" xfId="20409"/>
    <cellStyle name="Note 2 17 2" xfId="21175"/>
    <cellStyle name="Note 2 18" xfId="21154"/>
    <cellStyle name="Note 2 2" xfId="20410"/>
    <cellStyle name="Note 2 2 10" xfId="20411"/>
    <cellStyle name="Note 2 2 10 2" xfId="21177"/>
    <cellStyle name="Note 2 2 11" xfId="21176"/>
    <cellStyle name="Note 2 2 2" xfId="20412"/>
    <cellStyle name="Note 2 2 2 2" xfId="20413"/>
    <cellStyle name="Note 2 2 2 2 2" xfId="21179"/>
    <cellStyle name="Note 2 2 2 3" xfId="20414"/>
    <cellStyle name="Note 2 2 2 3 2" xfId="21180"/>
    <cellStyle name="Note 2 2 2 4" xfId="20415"/>
    <cellStyle name="Note 2 2 2 4 2" xfId="21181"/>
    <cellStyle name="Note 2 2 2 5" xfId="20416"/>
    <cellStyle name="Note 2 2 2 5 2" xfId="21182"/>
    <cellStyle name="Note 2 2 2 6" xfId="21178"/>
    <cellStyle name="Note 2 2 3" xfId="20417"/>
    <cellStyle name="Note 2 2 3 2" xfId="20418"/>
    <cellStyle name="Note 2 2 3 2 2" xfId="21183"/>
    <cellStyle name="Note 2 2 3 3" xfId="20419"/>
    <cellStyle name="Note 2 2 3 3 2" xfId="21184"/>
    <cellStyle name="Note 2 2 3 4" xfId="20420"/>
    <cellStyle name="Note 2 2 3 4 2" xfId="21185"/>
    <cellStyle name="Note 2 2 3 5" xfId="20421"/>
    <cellStyle name="Note 2 2 3 5 2" xfId="21186"/>
    <cellStyle name="Note 2 2 4" xfId="20422"/>
    <cellStyle name="Note 2 2 4 2" xfId="20423"/>
    <cellStyle name="Note 2 2 4 2 2" xfId="21188"/>
    <cellStyle name="Note 2 2 4 3" xfId="20424"/>
    <cellStyle name="Note 2 2 4 3 2" xfId="21189"/>
    <cellStyle name="Note 2 2 4 4" xfId="20425"/>
    <cellStyle name="Note 2 2 4 4 2" xfId="21190"/>
    <cellStyle name="Note 2 2 4 5" xfId="21187"/>
    <cellStyle name="Note 2 2 5" xfId="20426"/>
    <cellStyle name="Note 2 2 5 2" xfId="20427"/>
    <cellStyle name="Note 2 2 5 2 2" xfId="21192"/>
    <cellStyle name="Note 2 2 5 3" xfId="20428"/>
    <cellStyle name="Note 2 2 5 3 2" xfId="21193"/>
    <cellStyle name="Note 2 2 5 4" xfId="20429"/>
    <cellStyle name="Note 2 2 5 4 2" xfId="21194"/>
    <cellStyle name="Note 2 2 5 5" xfId="21191"/>
    <cellStyle name="Note 2 2 6" xfId="20430"/>
    <cellStyle name="Note 2 2 6 2" xfId="21195"/>
    <cellStyle name="Note 2 2 7" xfId="20431"/>
    <cellStyle name="Note 2 2 7 2" xfId="21196"/>
    <cellStyle name="Note 2 2 8" xfId="20432"/>
    <cellStyle name="Note 2 2 8 2" xfId="21197"/>
    <cellStyle name="Note 2 2 9" xfId="20433"/>
    <cellStyle name="Note 2 2 9 2" xfId="21198"/>
    <cellStyle name="Note 2 3" xfId="20434"/>
    <cellStyle name="Note 2 3 2" xfId="20435"/>
    <cellStyle name="Note 2 3 2 2" xfId="21199"/>
    <cellStyle name="Note 2 3 3" xfId="20436"/>
    <cellStyle name="Note 2 3 3 2" xfId="21200"/>
    <cellStyle name="Note 2 3 4" xfId="20437"/>
    <cellStyle name="Note 2 3 4 2" xfId="21201"/>
    <cellStyle name="Note 2 3 5" xfId="20438"/>
    <cellStyle name="Note 2 3 5 2" xfId="21202"/>
    <cellStyle name="Note 2 4" xfId="20439"/>
    <cellStyle name="Note 2 4 2" xfId="20440"/>
    <cellStyle name="Note 2 4 2 2" xfId="20441"/>
    <cellStyle name="Note 2 4 2 2 2" xfId="21203"/>
    <cellStyle name="Note 2 4 3" xfId="20442"/>
    <cellStyle name="Note 2 4 3 2" xfId="20443"/>
    <cellStyle name="Note 2 4 3 2 2" xfId="21204"/>
    <cellStyle name="Note 2 4 4" xfId="20444"/>
    <cellStyle name="Note 2 4 4 2" xfId="20445"/>
    <cellStyle name="Note 2 4 4 2 2" xfId="21205"/>
    <cellStyle name="Note 2 4 5" xfId="20446"/>
    <cellStyle name="Note 2 4 6" xfId="20447"/>
    <cellStyle name="Note 2 4 7" xfId="20448"/>
    <cellStyle name="Note 2 4 7 2" xfId="21206"/>
    <cellStyle name="Note 2 5" xfId="20449"/>
    <cellStyle name="Note 2 5 2" xfId="20450"/>
    <cellStyle name="Note 2 5 2 2" xfId="20451"/>
    <cellStyle name="Note 2 5 2 2 2" xfId="21207"/>
    <cellStyle name="Note 2 5 3" xfId="20452"/>
    <cellStyle name="Note 2 5 3 2" xfId="20453"/>
    <cellStyle name="Note 2 5 3 2 2" xfId="21208"/>
    <cellStyle name="Note 2 5 4" xfId="20454"/>
    <cellStyle name="Note 2 5 4 2" xfId="20455"/>
    <cellStyle name="Note 2 5 4 2 2" xfId="21209"/>
    <cellStyle name="Note 2 5 5" xfId="20456"/>
    <cellStyle name="Note 2 5 6" xfId="20457"/>
    <cellStyle name="Note 2 5 7" xfId="20458"/>
    <cellStyle name="Note 2 5 7 2" xfId="21210"/>
    <cellStyle name="Note 2 6" xfId="20459"/>
    <cellStyle name="Note 2 6 2" xfId="20460"/>
    <cellStyle name="Note 2 6 2 2" xfId="20461"/>
    <cellStyle name="Note 2 6 2 2 2" xfId="21211"/>
    <cellStyle name="Note 2 6 3" xfId="20462"/>
    <cellStyle name="Note 2 6 3 2" xfId="20463"/>
    <cellStyle name="Note 2 6 3 2 2" xfId="21212"/>
    <cellStyle name="Note 2 6 4" xfId="20464"/>
    <cellStyle name="Note 2 6 4 2" xfId="20465"/>
    <cellStyle name="Note 2 6 4 2 2" xfId="21213"/>
    <cellStyle name="Note 2 6 5" xfId="20466"/>
    <cellStyle name="Note 2 6 6" xfId="20467"/>
    <cellStyle name="Note 2 6 7" xfId="20468"/>
    <cellStyle name="Note 2 6 7 2" xfId="21214"/>
    <cellStyle name="Note 2 7" xfId="20469"/>
    <cellStyle name="Note 2 7 2" xfId="20470"/>
    <cellStyle name="Note 2 7 2 2" xfId="20471"/>
    <cellStyle name="Note 2 7 2 2 2" xfId="21215"/>
    <cellStyle name="Note 2 7 3" xfId="20472"/>
    <cellStyle name="Note 2 7 3 2" xfId="20473"/>
    <cellStyle name="Note 2 7 3 2 2" xfId="21216"/>
    <cellStyle name="Note 2 7 4" xfId="20474"/>
    <cellStyle name="Note 2 7 4 2" xfId="20475"/>
    <cellStyle name="Note 2 7 4 2 2" xfId="21217"/>
    <cellStyle name="Note 2 7 5" xfId="20476"/>
    <cellStyle name="Note 2 7 6" xfId="20477"/>
    <cellStyle name="Note 2 7 7" xfId="20478"/>
    <cellStyle name="Note 2 7 7 2" xfId="21218"/>
    <cellStyle name="Note 2 8" xfId="20479"/>
    <cellStyle name="Note 2 8 2" xfId="20480"/>
    <cellStyle name="Note 2 8 2 2" xfId="21219"/>
    <cellStyle name="Note 2 8 3" xfId="20481"/>
    <cellStyle name="Note 2 8 3 2" xfId="21220"/>
    <cellStyle name="Note 2 8 4" xfId="20482"/>
    <cellStyle name="Note 2 8 4 2" xfId="21221"/>
    <cellStyle name="Note 2 8 5" xfId="20483"/>
    <cellStyle name="Note 2 8 5 2" xfId="21222"/>
    <cellStyle name="Note 2 9" xfId="20484"/>
    <cellStyle name="Note 2 9 2" xfId="20485"/>
    <cellStyle name="Note 2 9 2 2" xfId="21223"/>
    <cellStyle name="Note 2 9 3" xfId="20486"/>
    <cellStyle name="Note 2 9 3 2" xfId="21224"/>
    <cellStyle name="Note 2 9 4" xfId="20487"/>
    <cellStyle name="Note 2 9 4 2" xfId="21225"/>
    <cellStyle name="Note 2 9 5" xfId="20488"/>
    <cellStyle name="Note 2 9 5 2" xfId="21226"/>
    <cellStyle name="Note 3 2" xfId="20489"/>
    <cellStyle name="Note 3 2 2" xfId="20490"/>
    <cellStyle name="Note 3 2 2 2" xfId="21228"/>
    <cellStyle name="Note 3 2 3" xfId="20491"/>
    <cellStyle name="Note 3 2 4" xfId="21227"/>
    <cellStyle name="Note 3 3" xfId="20492"/>
    <cellStyle name="Note 3 3 2" xfId="20493"/>
    <cellStyle name="Note 3 3 3" xfId="21229"/>
    <cellStyle name="Note 3 4" xfId="20494"/>
    <cellStyle name="Note 3 4 2" xfId="21230"/>
    <cellStyle name="Note 3 5" xfId="20495"/>
    <cellStyle name="Note 4 2" xfId="20496"/>
    <cellStyle name="Note 4 2 2" xfId="20497"/>
    <cellStyle name="Note 4 2 2 2" xfId="21232"/>
    <cellStyle name="Note 4 2 3" xfId="20498"/>
    <cellStyle name="Note 4 2 4" xfId="21231"/>
    <cellStyle name="Note 4 3" xfId="20499"/>
    <cellStyle name="Note 4 4" xfId="20500"/>
    <cellStyle name="Note 4 4 2" xfId="21233"/>
    <cellStyle name="Note 4 5" xfId="20501"/>
    <cellStyle name="Note 5" xfId="20502"/>
    <cellStyle name="Note 5 2" xfId="20503"/>
    <cellStyle name="Note 5 2 2" xfId="20504"/>
    <cellStyle name="Note 5 2 3" xfId="21235"/>
    <cellStyle name="Note 5 3" xfId="20505"/>
    <cellStyle name="Note 5 3 2" xfId="20506"/>
    <cellStyle name="Note 5 3 3" xfId="21236"/>
    <cellStyle name="Note 5 4" xfId="20507"/>
    <cellStyle name="Note 5 4 2" xfId="21237"/>
    <cellStyle name="Note 5 5" xfId="20508"/>
    <cellStyle name="Note 5 6" xfId="21234"/>
    <cellStyle name="Note 6" xfId="20509"/>
    <cellStyle name="Note 6 2" xfId="20510"/>
    <cellStyle name="Note 6 2 2" xfId="20511"/>
    <cellStyle name="Note 6 2 3" xfId="21239"/>
    <cellStyle name="Note 6 3" xfId="20512"/>
    <cellStyle name="Note 6 4" xfId="20513"/>
    <cellStyle name="Note 6 5" xfId="21238"/>
    <cellStyle name="Note 7" xfId="20514"/>
    <cellStyle name="Note 7 2" xfId="21240"/>
    <cellStyle name="Note 8" xfId="20515"/>
    <cellStyle name="Note 8 2" xfId="20516"/>
    <cellStyle name="Note 8 2 2" xfId="21242"/>
    <cellStyle name="Note 8 3" xfId="21241"/>
    <cellStyle name="Note 9" xfId="20517"/>
    <cellStyle name="Note 9 2" xfId="2124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244"/>
    <cellStyle name="OptionHeading" xfId="20525"/>
    <cellStyle name="OptionHeading 2" xfId="20526"/>
    <cellStyle name="OptionHeading 3" xfId="20527"/>
    <cellStyle name="Output 2" xfId="20528"/>
    <cellStyle name="Output 2 10" xfId="20529"/>
    <cellStyle name="Output 2 10 2" xfId="20530"/>
    <cellStyle name="Output 2 10 2 2" xfId="21246"/>
    <cellStyle name="Output 2 10 3" xfId="20531"/>
    <cellStyle name="Output 2 10 3 2" xfId="21247"/>
    <cellStyle name="Output 2 10 4" xfId="20532"/>
    <cellStyle name="Output 2 10 4 2" xfId="21248"/>
    <cellStyle name="Output 2 10 5" xfId="20533"/>
    <cellStyle name="Output 2 10 5 2" xfId="21249"/>
    <cellStyle name="Output 2 11" xfId="20534"/>
    <cellStyle name="Output 2 11 2" xfId="20535"/>
    <cellStyle name="Output 2 11 2 2" xfId="21251"/>
    <cellStyle name="Output 2 11 3" xfId="20536"/>
    <cellStyle name="Output 2 11 3 2" xfId="21252"/>
    <cellStyle name="Output 2 11 4" xfId="20537"/>
    <cellStyle name="Output 2 11 4 2" xfId="21253"/>
    <cellStyle name="Output 2 11 5" xfId="20538"/>
    <cellStyle name="Output 2 11 5 2" xfId="21254"/>
    <cellStyle name="Output 2 11 6" xfId="21250"/>
    <cellStyle name="Output 2 12" xfId="20539"/>
    <cellStyle name="Output 2 12 2" xfId="20540"/>
    <cellStyle name="Output 2 12 2 2" xfId="21256"/>
    <cellStyle name="Output 2 12 3" xfId="20541"/>
    <cellStyle name="Output 2 12 3 2" xfId="21257"/>
    <cellStyle name="Output 2 12 4" xfId="20542"/>
    <cellStyle name="Output 2 12 4 2" xfId="21258"/>
    <cellStyle name="Output 2 12 5" xfId="20543"/>
    <cellStyle name="Output 2 12 5 2" xfId="21259"/>
    <cellStyle name="Output 2 12 6" xfId="21255"/>
    <cellStyle name="Output 2 13" xfId="20544"/>
    <cellStyle name="Output 2 13 2" xfId="20545"/>
    <cellStyle name="Output 2 13 2 2" xfId="21261"/>
    <cellStyle name="Output 2 13 3" xfId="20546"/>
    <cellStyle name="Output 2 13 3 2" xfId="21262"/>
    <cellStyle name="Output 2 13 4" xfId="20547"/>
    <cellStyle name="Output 2 13 4 2" xfId="21263"/>
    <cellStyle name="Output 2 13 5" xfId="21260"/>
    <cellStyle name="Output 2 14" xfId="20548"/>
    <cellStyle name="Output 2 14 2" xfId="21264"/>
    <cellStyle name="Output 2 15" xfId="20549"/>
    <cellStyle name="Output 2 15 2" xfId="21265"/>
    <cellStyle name="Output 2 16" xfId="20550"/>
    <cellStyle name="Output 2 16 2" xfId="21266"/>
    <cellStyle name="Output 2 17" xfId="21245"/>
    <cellStyle name="Output 2 2" xfId="20551"/>
    <cellStyle name="Output 2 2 10" xfId="21267"/>
    <cellStyle name="Output 2 2 2" xfId="20552"/>
    <cellStyle name="Output 2 2 2 2" xfId="20553"/>
    <cellStyle name="Output 2 2 2 2 2" xfId="21269"/>
    <cellStyle name="Output 2 2 2 3" xfId="20554"/>
    <cellStyle name="Output 2 2 2 3 2" xfId="21270"/>
    <cellStyle name="Output 2 2 2 4" xfId="20555"/>
    <cellStyle name="Output 2 2 2 4 2" xfId="21271"/>
    <cellStyle name="Output 2 2 2 5" xfId="21268"/>
    <cellStyle name="Output 2 2 3" xfId="20556"/>
    <cellStyle name="Output 2 2 3 2" xfId="20557"/>
    <cellStyle name="Output 2 2 3 2 2" xfId="21273"/>
    <cellStyle name="Output 2 2 3 3" xfId="20558"/>
    <cellStyle name="Output 2 2 3 3 2" xfId="21274"/>
    <cellStyle name="Output 2 2 3 4" xfId="20559"/>
    <cellStyle name="Output 2 2 3 4 2" xfId="21275"/>
    <cellStyle name="Output 2 2 3 5" xfId="21272"/>
    <cellStyle name="Output 2 2 4" xfId="20560"/>
    <cellStyle name="Output 2 2 4 2" xfId="20561"/>
    <cellStyle name="Output 2 2 4 2 2" xfId="21277"/>
    <cellStyle name="Output 2 2 4 3" xfId="20562"/>
    <cellStyle name="Output 2 2 4 3 2" xfId="21278"/>
    <cellStyle name="Output 2 2 4 4" xfId="20563"/>
    <cellStyle name="Output 2 2 4 4 2" xfId="21279"/>
    <cellStyle name="Output 2 2 4 5" xfId="21276"/>
    <cellStyle name="Output 2 2 5" xfId="20564"/>
    <cellStyle name="Output 2 2 5 2" xfId="20565"/>
    <cellStyle name="Output 2 2 5 2 2" xfId="21281"/>
    <cellStyle name="Output 2 2 5 3" xfId="20566"/>
    <cellStyle name="Output 2 2 5 3 2" xfId="21282"/>
    <cellStyle name="Output 2 2 5 4" xfId="20567"/>
    <cellStyle name="Output 2 2 5 4 2" xfId="21283"/>
    <cellStyle name="Output 2 2 5 5" xfId="21280"/>
    <cellStyle name="Output 2 2 6" xfId="20568"/>
    <cellStyle name="Output 2 2 6 2" xfId="21284"/>
    <cellStyle name="Output 2 2 7" xfId="20569"/>
    <cellStyle name="Output 2 2 7 2" xfId="21285"/>
    <cellStyle name="Output 2 2 8" xfId="20570"/>
    <cellStyle name="Output 2 2 8 2" xfId="21286"/>
    <cellStyle name="Output 2 2 9" xfId="20571"/>
    <cellStyle name="Output 2 2 9 2" xfId="21287"/>
    <cellStyle name="Output 2 3" xfId="20572"/>
    <cellStyle name="Output 2 3 2" xfId="20573"/>
    <cellStyle name="Output 2 3 2 2" xfId="21288"/>
    <cellStyle name="Output 2 3 3" xfId="20574"/>
    <cellStyle name="Output 2 3 3 2" xfId="21289"/>
    <cellStyle name="Output 2 3 4" xfId="20575"/>
    <cellStyle name="Output 2 3 4 2" xfId="21290"/>
    <cellStyle name="Output 2 3 5" xfId="20576"/>
    <cellStyle name="Output 2 3 5 2" xfId="21291"/>
    <cellStyle name="Output 2 4" xfId="20577"/>
    <cellStyle name="Output 2 4 2" xfId="20578"/>
    <cellStyle name="Output 2 4 2 2" xfId="21292"/>
    <cellStyle name="Output 2 4 3" xfId="20579"/>
    <cellStyle name="Output 2 4 3 2" xfId="21293"/>
    <cellStyle name="Output 2 4 4" xfId="20580"/>
    <cellStyle name="Output 2 4 4 2" xfId="21294"/>
    <cellStyle name="Output 2 4 5" xfId="20581"/>
    <cellStyle name="Output 2 4 5 2" xfId="21295"/>
    <cellStyle name="Output 2 5" xfId="20582"/>
    <cellStyle name="Output 2 5 2" xfId="20583"/>
    <cellStyle name="Output 2 5 2 2" xfId="21296"/>
    <cellStyle name="Output 2 5 3" xfId="20584"/>
    <cellStyle name="Output 2 5 3 2" xfId="21297"/>
    <cellStyle name="Output 2 5 4" xfId="20585"/>
    <cellStyle name="Output 2 5 4 2" xfId="21298"/>
    <cellStyle name="Output 2 5 5" xfId="20586"/>
    <cellStyle name="Output 2 5 5 2" xfId="21299"/>
    <cellStyle name="Output 2 6" xfId="20587"/>
    <cellStyle name="Output 2 6 2" xfId="20588"/>
    <cellStyle name="Output 2 6 2 2" xfId="21300"/>
    <cellStyle name="Output 2 6 3" xfId="20589"/>
    <cellStyle name="Output 2 6 3 2" xfId="21301"/>
    <cellStyle name="Output 2 6 4" xfId="20590"/>
    <cellStyle name="Output 2 6 4 2" xfId="21302"/>
    <cellStyle name="Output 2 6 5" xfId="20591"/>
    <cellStyle name="Output 2 6 5 2" xfId="21303"/>
    <cellStyle name="Output 2 7" xfId="20592"/>
    <cellStyle name="Output 2 7 2" xfId="20593"/>
    <cellStyle name="Output 2 7 2 2" xfId="21304"/>
    <cellStyle name="Output 2 7 3" xfId="20594"/>
    <cellStyle name="Output 2 7 3 2" xfId="21305"/>
    <cellStyle name="Output 2 7 4" xfId="20595"/>
    <cellStyle name="Output 2 7 4 2" xfId="21306"/>
    <cellStyle name="Output 2 7 5" xfId="20596"/>
    <cellStyle name="Output 2 7 5 2" xfId="21307"/>
    <cellStyle name="Output 2 8" xfId="20597"/>
    <cellStyle name="Output 2 8 2" xfId="20598"/>
    <cellStyle name="Output 2 8 2 2" xfId="21308"/>
    <cellStyle name="Output 2 8 3" xfId="20599"/>
    <cellStyle name="Output 2 8 3 2" xfId="21309"/>
    <cellStyle name="Output 2 8 4" xfId="20600"/>
    <cellStyle name="Output 2 8 4 2" xfId="21310"/>
    <cellStyle name="Output 2 8 5" xfId="20601"/>
    <cellStyle name="Output 2 8 5 2" xfId="21311"/>
    <cellStyle name="Output 2 9" xfId="20602"/>
    <cellStyle name="Output 2 9 2" xfId="20603"/>
    <cellStyle name="Output 2 9 2 2" xfId="21312"/>
    <cellStyle name="Output 2 9 3" xfId="20604"/>
    <cellStyle name="Output 2 9 3 2" xfId="21313"/>
    <cellStyle name="Output 2 9 4" xfId="20605"/>
    <cellStyle name="Output 2 9 4 2" xfId="21314"/>
    <cellStyle name="Output 2 9 5" xfId="20606"/>
    <cellStyle name="Output 2 9 5 2" xfId="21315"/>
    <cellStyle name="Output 3" xfId="20607"/>
    <cellStyle name="Output 3 2" xfId="20608"/>
    <cellStyle name="Output 3 2 2" xfId="21317"/>
    <cellStyle name="Output 3 3" xfId="20609"/>
    <cellStyle name="Output 3 3 2" xfId="21318"/>
    <cellStyle name="Output 3 4" xfId="21316"/>
    <cellStyle name="Output 4" xfId="20610"/>
    <cellStyle name="Output 4 2" xfId="20611"/>
    <cellStyle name="Output 4 2 2" xfId="21320"/>
    <cellStyle name="Output 4 3" xfId="20612"/>
    <cellStyle name="Output 4 3 2" xfId="21321"/>
    <cellStyle name="Output 4 4" xfId="21319"/>
    <cellStyle name="Output 5" xfId="20613"/>
    <cellStyle name="Output 5 2" xfId="20614"/>
    <cellStyle name="Output 5 2 2" xfId="21323"/>
    <cellStyle name="Output 5 3" xfId="20615"/>
    <cellStyle name="Output 5 3 2" xfId="21324"/>
    <cellStyle name="Output 5 4" xfId="21322"/>
    <cellStyle name="Output 6" xfId="20616"/>
    <cellStyle name="Output 6 2" xfId="20617"/>
    <cellStyle name="Output 6 2 2" xfId="21326"/>
    <cellStyle name="Output 6 3" xfId="20618"/>
    <cellStyle name="Output 6 3 2" xfId="21327"/>
    <cellStyle name="Output 6 4" xfId="21325"/>
    <cellStyle name="Output 7" xfId="20619"/>
    <cellStyle name="Output 7 2" xfId="21328"/>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329"/>
    <cellStyle name="showParameterE" xfId="20787"/>
    <cellStyle name="showParameterE 2" xfId="21330"/>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332"/>
    <cellStyle name="Total 2 10 3" xfId="20826"/>
    <cellStyle name="Total 2 10 3 2" xfId="21333"/>
    <cellStyle name="Total 2 10 4" xfId="20827"/>
    <cellStyle name="Total 2 10 4 2" xfId="21334"/>
    <cellStyle name="Total 2 10 5" xfId="20828"/>
    <cellStyle name="Total 2 10 5 2" xfId="21335"/>
    <cellStyle name="Total 2 11" xfId="20829"/>
    <cellStyle name="Total 2 11 2" xfId="20830"/>
    <cellStyle name="Total 2 11 2 2" xfId="21337"/>
    <cellStyle name="Total 2 11 3" xfId="20831"/>
    <cellStyle name="Total 2 11 3 2" xfId="21338"/>
    <cellStyle name="Total 2 11 4" xfId="20832"/>
    <cellStyle name="Total 2 11 4 2" xfId="21339"/>
    <cellStyle name="Total 2 11 5" xfId="20833"/>
    <cellStyle name="Total 2 11 5 2" xfId="21340"/>
    <cellStyle name="Total 2 11 6" xfId="21336"/>
    <cellStyle name="Total 2 12" xfId="20834"/>
    <cellStyle name="Total 2 12 2" xfId="20835"/>
    <cellStyle name="Total 2 12 2 2" xfId="21342"/>
    <cellStyle name="Total 2 12 3" xfId="20836"/>
    <cellStyle name="Total 2 12 3 2" xfId="21343"/>
    <cellStyle name="Total 2 12 4" xfId="20837"/>
    <cellStyle name="Total 2 12 4 2" xfId="21344"/>
    <cellStyle name="Total 2 12 5" xfId="20838"/>
    <cellStyle name="Total 2 12 5 2" xfId="21345"/>
    <cellStyle name="Total 2 12 6" xfId="21341"/>
    <cellStyle name="Total 2 13" xfId="20839"/>
    <cellStyle name="Total 2 13 2" xfId="20840"/>
    <cellStyle name="Total 2 13 2 2" xfId="21347"/>
    <cellStyle name="Total 2 13 3" xfId="20841"/>
    <cellStyle name="Total 2 13 3 2" xfId="21348"/>
    <cellStyle name="Total 2 13 4" xfId="20842"/>
    <cellStyle name="Total 2 13 4 2" xfId="21349"/>
    <cellStyle name="Total 2 13 5" xfId="21346"/>
    <cellStyle name="Total 2 14" xfId="20843"/>
    <cellStyle name="Total 2 14 2" xfId="21350"/>
    <cellStyle name="Total 2 15" xfId="20844"/>
    <cellStyle name="Total 2 15 2" xfId="21351"/>
    <cellStyle name="Total 2 16" xfId="20845"/>
    <cellStyle name="Total 2 16 2" xfId="21352"/>
    <cellStyle name="Total 2 17" xfId="21331"/>
    <cellStyle name="Total 2 2" xfId="20846"/>
    <cellStyle name="Total 2 2 10" xfId="21353"/>
    <cellStyle name="Total 2 2 2" xfId="20847"/>
    <cellStyle name="Total 2 2 2 2" xfId="20848"/>
    <cellStyle name="Total 2 2 2 2 2" xfId="21355"/>
    <cellStyle name="Total 2 2 2 3" xfId="20849"/>
    <cellStyle name="Total 2 2 2 3 2" xfId="21356"/>
    <cellStyle name="Total 2 2 2 4" xfId="20850"/>
    <cellStyle name="Total 2 2 2 4 2" xfId="21357"/>
    <cellStyle name="Total 2 2 2 5" xfId="21354"/>
    <cellStyle name="Total 2 2 3" xfId="20851"/>
    <cellStyle name="Total 2 2 3 2" xfId="20852"/>
    <cellStyle name="Total 2 2 3 2 2" xfId="21359"/>
    <cellStyle name="Total 2 2 3 3" xfId="20853"/>
    <cellStyle name="Total 2 2 3 3 2" xfId="21360"/>
    <cellStyle name="Total 2 2 3 4" xfId="20854"/>
    <cellStyle name="Total 2 2 3 4 2" xfId="21361"/>
    <cellStyle name="Total 2 2 3 5" xfId="21358"/>
    <cellStyle name="Total 2 2 4" xfId="20855"/>
    <cellStyle name="Total 2 2 4 2" xfId="20856"/>
    <cellStyle name="Total 2 2 4 2 2" xfId="21363"/>
    <cellStyle name="Total 2 2 4 3" xfId="20857"/>
    <cellStyle name="Total 2 2 4 3 2" xfId="21364"/>
    <cellStyle name="Total 2 2 4 4" xfId="20858"/>
    <cellStyle name="Total 2 2 4 4 2" xfId="21365"/>
    <cellStyle name="Total 2 2 4 5" xfId="21362"/>
    <cellStyle name="Total 2 2 5" xfId="20859"/>
    <cellStyle name="Total 2 2 5 2" xfId="20860"/>
    <cellStyle name="Total 2 2 5 2 2" xfId="21367"/>
    <cellStyle name="Total 2 2 5 3" xfId="20861"/>
    <cellStyle name="Total 2 2 5 3 2" xfId="21368"/>
    <cellStyle name="Total 2 2 5 4" xfId="20862"/>
    <cellStyle name="Total 2 2 5 4 2" xfId="21369"/>
    <cellStyle name="Total 2 2 5 5" xfId="21366"/>
    <cellStyle name="Total 2 2 6" xfId="20863"/>
    <cellStyle name="Total 2 2 6 2" xfId="21370"/>
    <cellStyle name="Total 2 2 7" xfId="20864"/>
    <cellStyle name="Total 2 2 7 2" xfId="21371"/>
    <cellStyle name="Total 2 2 8" xfId="20865"/>
    <cellStyle name="Total 2 2 8 2" xfId="21372"/>
    <cellStyle name="Total 2 2 9" xfId="20866"/>
    <cellStyle name="Total 2 2 9 2" xfId="21373"/>
    <cellStyle name="Total 2 3" xfId="20867"/>
    <cellStyle name="Total 2 3 2" xfId="20868"/>
    <cellStyle name="Total 2 3 2 2" xfId="21374"/>
    <cellStyle name="Total 2 3 3" xfId="20869"/>
    <cellStyle name="Total 2 3 3 2" xfId="21375"/>
    <cellStyle name="Total 2 3 4" xfId="20870"/>
    <cellStyle name="Total 2 3 4 2" xfId="21376"/>
    <cellStyle name="Total 2 3 5" xfId="20871"/>
    <cellStyle name="Total 2 3 5 2" xfId="21377"/>
    <cellStyle name="Total 2 4" xfId="20872"/>
    <cellStyle name="Total 2 4 2" xfId="20873"/>
    <cellStyle name="Total 2 4 2 2" xfId="21378"/>
    <cellStyle name="Total 2 4 3" xfId="20874"/>
    <cellStyle name="Total 2 4 3 2" xfId="21379"/>
    <cellStyle name="Total 2 4 4" xfId="20875"/>
    <cellStyle name="Total 2 4 4 2" xfId="21380"/>
    <cellStyle name="Total 2 4 5" xfId="20876"/>
    <cellStyle name="Total 2 4 5 2" xfId="21381"/>
    <cellStyle name="Total 2 5" xfId="20877"/>
    <cellStyle name="Total 2 5 2" xfId="20878"/>
    <cellStyle name="Total 2 5 2 2" xfId="21382"/>
    <cellStyle name="Total 2 5 3" xfId="20879"/>
    <cellStyle name="Total 2 5 3 2" xfId="21383"/>
    <cellStyle name="Total 2 5 4" xfId="20880"/>
    <cellStyle name="Total 2 5 4 2" xfId="21384"/>
    <cellStyle name="Total 2 5 5" xfId="20881"/>
    <cellStyle name="Total 2 5 5 2" xfId="21385"/>
    <cellStyle name="Total 2 6" xfId="20882"/>
    <cellStyle name="Total 2 6 2" xfId="20883"/>
    <cellStyle name="Total 2 6 2 2" xfId="21386"/>
    <cellStyle name="Total 2 6 3" xfId="20884"/>
    <cellStyle name="Total 2 6 3 2" xfId="21387"/>
    <cellStyle name="Total 2 6 4" xfId="20885"/>
    <cellStyle name="Total 2 6 4 2" xfId="21388"/>
    <cellStyle name="Total 2 6 5" xfId="20886"/>
    <cellStyle name="Total 2 6 5 2" xfId="21389"/>
    <cellStyle name="Total 2 7" xfId="20887"/>
    <cellStyle name="Total 2 7 2" xfId="20888"/>
    <cellStyle name="Total 2 7 2 2" xfId="21390"/>
    <cellStyle name="Total 2 7 3" xfId="20889"/>
    <cellStyle name="Total 2 7 3 2" xfId="21391"/>
    <cellStyle name="Total 2 7 4" xfId="20890"/>
    <cellStyle name="Total 2 7 4 2" xfId="21392"/>
    <cellStyle name="Total 2 7 5" xfId="20891"/>
    <cellStyle name="Total 2 7 5 2" xfId="21393"/>
    <cellStyle name="Total 2 8" xfId="20892"/>
    <cellStyle name="Total 2 8 2" xfId="20893"/>
    <cellStyle name="Total 2 8 2 2" xfId="21394"/>
    <cellStyle name="Total 2 8 3" xfId="20894"/>
    <cellStyle name="Total 2 8 3 2" xfId="21395"/>
    <cellStyle name="Total 2 8 4" xfId="20895"/>
    <cellStyle name="Total 2 8 4 2" xfId="21396"/>
    <cellStyle name="Total 2 8 5" xfId="20896"/>
    <cellStyle name="Total 2 8 5 2" xfId="21397"/>
    <cellStyle name="Total 2 9" xfId="20897"/>
    <cellStyle name="Total 2 9 2" xfId="20898"/>
    <cellStyle name="Total 2 9 2 2" xfId="21398"/>
    <cellStyle name="Total 2 9 3" xfId="20899"/>
    <cellStyle name="Total 2 9 3 2" xfId="21399"/>
    <cellStyle name="Total 2 9 4" xfId="20900"/>
    <cellStyle name="Total 2 9 4 2" xfId="21400"/>
    <cellStyle name="Total 2 9 5" xfId="20901"/>
    <cellStyle name="Total 2 9 5 2" xfId="21401"/>
    <cellStyle name="Total 3" xfId="20902"/>
    <cellStyle name="Total 3 2" xfId="20903"/>
    <cellStyle name="Total 3 2 2" xfId="21403"/>
    <cellStyle name="Total 3 3" xfId="20904"/>
    <cellStyle name="Total 3 3 2" xfId="21404"/>
    <cellStyle name="Total 3 4" xfId="21402"/>
    <cellStyle name="Total 4" xfId="20905"/>
    <cellStyle name="Total 4 2" xfId="20906"/>
    <cellStyle name="Total 4 2 2" xfId="21406"/>
    <cellStyle name="Total 4 3" xfId="20907"/>
    <cellStyle name="Total 4 3 2" xfId="21407"/>
    <cellStyle name="Total 4 4" xfId="21405"/>
    <cellStyle name="Total 5" xfId="20908"/>
    <cellStyle name="Total 5 2" xfId="20909"/>
    <cellStyle name="Total 5 2 2" xfId="21409"/>
    <cellStyle name="Total 5 3" xfId="20910"/>
    <cellStyle name="Total 5 3 2" xfId="21410"/>
    <cellStyle name="Total 5 4" xfId="21408"/>
    <cellStyle name="Total 6" xfId="20911"/>
    <cellStyle name="Total 6 2" xfId="20912"/>
    <cellStyle name="Total 6 2 2" xfId="21412"/>
    <cellStyle name="Total 6 3" xfId="20913"/>
    <cellStyle name="Total 6 3 2" xfId="21413"/>
    <cellStyle name="Total 6 4" xfId="21411"/>
    <cellStyle name="Total 7" xfId="20914"/>
    <cellStyle name="Total 7 2" xfId="214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85" zoomScaleNormal="85" workbookViewId="0">
      <selection activeCell="B2" sqref="B2"/>
    </sheetView>
  </sheetViews>
  <sheetFormatPr defaultColWidth="9.1796875" defaultRowHeight="14"/>
  <cols>
    <col min="1" max="1" width="10.1796875" style="4" customWidth="1"/>
    <col min="2" max="2" width="138.36328125" style="5" bestFit="1" customWidth="1"/>
    <col min="3" max="3" width="39.453125" style="5" customWidth="1"/>
    <col min="4" max="6" width="9.1796875" style="5"/>
    <col min="7" max="7" width="25" style="5" customWidth="1"/>
    <col min="8" max="16384" width="9.1796875" style="5"/>
  </cols>
  <sheetData>
    <row r="1" spans="1:3">
      <c r="A1" s="94"/>
      <c r="B1" s="118" t="s">
        <v>222</v>
      </c>
      <c r="C1" s="94"/>
    </row>
    <row r="2" spans="1:3">
      <c r="A2" s="119">
        <v>1</v>
      </c>
      <c r="B2" s="229" t="s">
        <v>223</v>
      </c>
      <c r="C2" s="495" t="s">
        <v>736</v>
      </c>
    </row>
    <row r="3" spans="1:3">
      <c r="A3" s="119">
        <v>2</v>
      </c>
      <c r="B3" s="230" t="s">
        <v>219</v>
      </c>
      <c r="C3" s="494" t="s">
        <v>737</v>
      </c>
    </row>
    <row r="4" spans="1:3">
      <c r="A4" s="119">
        <v>3</v>
      </c>
      <c r="B4" s="231" t="s">
        <v>224</v>
      </c>
      <c r="C4" s="494" t="s">
        <v>722</v>
      </c>
    </row>
    <row r="5" spans="1:3">
      <c r="A5" s="120">
        <v>4</v>
      </c>
      <c r="B5" s="232" t="s">
        <v>220</v>
      </c>
      <c r="C5" s="494" t="s">
        <v>738</v>
      </c>
    </row>
    <row r="6" spans="1:3" s="121" customFormat="1" ht="45.75" customHeight="1">
      <c r="A6" s="674" t="s">
        <v>296</v>
      </c>
      <c r="B6" s="675"/>
      <c r="C6" s="675"/>
    </row>
    <row r="7" spans="1:3">
      <c r="A7" s="122" t="s">
        <v>29</v>
      </c>
      <c r="B7" s="118" t="s">
        <v>221</v>
      </c>
    </row>
    <row r="8" spans="1:3">
      <c r="A8" s="94">
        <v>1</v>
      </c>
      <c r="B8" s="152" t="s">
        <v>20</v>
      </c>
    </row>
    <row r="9" spans="1:3">
      <c r="A9" s="94">
        <v>2</v>
      </c>
      <c r="B9" s="153" t="s">
        <v>21</v>
      </c>
    </row>
    <row r="10" spans="1:3">
      <c r="A10" s="94">
        <v>3</v>
      </c>
      <c r="B10" s="153" t="s">
        <v>22</v>
      </c>
    </row>
    <row r="11" spans="1:3">
      <c r="A11" s="94">
        <v>4</v>
      </c>
      <c r="B11" s="153" t="s">
        <v>23</v>
      </c>
      <c r="C11" s="47"/>
    </row>
    <row r="12" spans="1:3">
      <c r="A12" s="94">
        <v>5</v>
      </c>
      <c r="B12" s="153" t="s">
        <v>24</v>
      </c>
    </row>
    <row r="13" spans="1:3">
      <c r="A13" s="94">
        <v>6</v>
      </c>
      <c r="B13" s="154" t="s">
        <v>231</v>
      </c>
    </row>
    <row r="14" spans="1:3">
      <c r="A14" s="94">
        <v>7</v>
      </c>
      <c r="B14" s="153" t="s">
        <v>225</v>
      </c>
    </row>
    <row r="15" spans="1:3">
      <c r="A15" s="94">
        <v>8</v>
      </c>
      <c r="B15" s="153" t="s">
        <v>226</v>
      </c>
    </row>
    <row r="16" spans="1:3">
      <c r="A16" s="94">
        <v>9</v>
      </c>
      <c r="B16" s="153" t="s">
        <v>25</v>
      </c>
    </row>
    <row r="17" spans="1:2">
      <c r="A17" s="228" t="s">
        <v>295</v>
      </c>
      <c r="B17" s="227" t="s">
        <v>282</v>
      </c>
    </row>
    <row r="18" spans="1:2">
      <c r="A18" s="94">
        <v>10</v>
      </c>
      <c r="B18" s="153" t="s">
        <v>26</v>
      </c>
    </row>
    <row r="19" spans="1:2">
      <c r="A19" s="94">
        <v>11</v>
      </c>
      <c r="B19" s="154" t="s">
        <v>227</v>
      </c>
    </row>
    <row r="20" spans="1:2">
      <c r="A20" s="94">
        <v>12</v>
      </c>
      <c r="B20" s="154" t="s">
        <v>27</v>
      </c>
    </row>
    <row r="21" spans="1:2">
      <c r="A21" s="267">
        <v>13</v>
      </c>
      <c r="B21" s="268" t="s">
        <v>228</v>
      </c>
    </row>
    <row r="22" spans="1:2">
      <c r="A22" s="267">
        <v>14</v>
      </c>
      <c r="B22" s="269" t="s">
        <v>253</v>
      </c>
    </row>
    <row r="23" spans="1:2">
      <c r="A23" s="270">
        <v>15</v>
      </c>
      <c r="B23" s="271" t="s">
        <v>28</v>
      </c>
    </row>
    <row r="24" spans="1:2">
      <c r="A24" s="270">
        <v>15.1</v>
      </c>
      <c r="B24" s="272" t="s">
        <v>309</v>
      </c>
    </row>
    <row r="25" spans="1:2">
      <c r="A25" s="270">
        <v>16</v>
      </c>
      <c r="B25" s="272" t="s">
        <v>373</v>
      </c>
    </row>
    <row r="26" spans="1:2">
      <c r="A26" s="270">
        <v>17</v>
      </c>
      <c r="B26" s="272" t="s">
        <v>414</v>
      </c>
    </row>
    <row r="27" spans="1:2">
      <c r="A27" s="270">
        <v>18</v>
      </c>
      <c r="B27" s="272" t="s">
        <v>703</v>
      </c>
    </row>
    <row r="28" spans="1:2">
      <c r="A28" s="270">
        <v>19</v>
      </c>
      <c r="B28" s="272" t="s">
        <v>704</v>
      </c>
    </row>
    <row r="29" spans="1:2">
      <c r="A29" s="270">
        <v>20</v>
      </c>
      <c r="B29" s="324" t="s">
        <v>705</v>
      </c>
    </row>
    <row r="30" spans="1:2">
      <c r="A30" s="270">
        <v>21</v>
      </c>
      <c r="B30" s="272" t="s">
        <v>530</v>
      </c>
    </row>
    <row r="31" spans="1:2">
      <c r="A31" s="270">
        <v>22</v>
      </c>
      <c r="B31" s="272" t="s">
        <v>706</v>
      </c>
    </row>
    <row r="32" spans="1:2">
      <c r="A32" s="270">
        <v>23</v>
      </c>
      <c r="B32" s="272" t="s">
        <v>707</v>
      </c>
    </row>
    <row r="33" spans="1:2">
      <c r="A33" s="270">
        <v>24</v>
      </c>
      <c r="B33" s="272" t="s">
        <v>708</v>
      </c>
    </row>
    <row r="34" spans="1:2">
      <c r="A34" s="270">
        <v>25</v>
      </c>
      <c r="B34" s="272" t="s">
        <v>415</v>
      </c>
    </row>
    <row r="35" spans="1:2">
      <c r="A35" s="270">
        <v>26</v>
      </c>
      <c r="B35" s="272" t="s">
        <v>552</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70" zoomScaleNormal="70" workbookViewId="0">
      <pane xSplit="1" ySplit="5" topLeftCell="B6" activePane="bottomRight" state="frozen"/>
      <selection activeCell="B9" sqref="B9"/>
      <selection pane="topRight" activeCell="B9" sqref="B9"/>
      <selection pane="bottomLeft" activeCell="B9" sqref="B9"/>
      <selection pane="bottomRight" activeCell="E27" sqref="E27"/>
    </sheetView>
  </sheetViews>
  <sheetFormatPr defaultColWidth="9.1796875" defaultRowHeight="14"/>
  <cols>
    <col min="1" max="1" width="9.54296875" style="3" bestFit="1" customWidth="1"/>
    <col min="2" max="2" width="86" style="3" customWidth="1"/>
    <col min="3" max="3" width="14.54296875" style="3" bestFit="1" customWidth="1"/>
    <col min="4" max="7" width="14.54296875" style="4" bestFit="1" customWidth="1"/>
    <col min="8" max="8" width="6.81640625" style="5" customWidth="1"/>
    <col min="9" max="12" width="14.08984375" style="5" bestFit="1" customWidth="1"/>
    <col min="13" max="13" width="6.81640625" style="5" customWidth="1"/>
    <col min="14" max="16384" width="9.1796875" style="5"/>
  </cols>
  <sheetData>
    <row r="1" spans="1:12">
      <c r="A1" s="2" t="s">
        <v>30</v>
      </c>
      <c r="B1" s="3" t="str">
        <f>'Info '!C2</f>
        <v>JSC TBC Bank</v>
      </c>
    </row>
    <row r="2" spans="1:12">
      <c r="A2" s="2" t="s">
        <v>31</v>
      </c>
      <c r="B2" s="542">
        <v>45199</v>
      </c>
      <c r="C2" s="6"/>
      <c r="D2" s="7"/>
      <c r="E2" s="7"/>
      <c r="F2" s="7"/>
      <c r="G2" s="7"/>
      <c r="H2" s="8"/>
    </row>
    <row r="3" spans="1:12" ht="14.5" thickBot="1">
      <c r="A3" s="2"/>
      <c r="B3" s="6"/>
      <c r="C3" s="6"/>
      <c r="D3" s="7"/>
      <c r="E3" s="7"/>
      <c r="F3" s="7"/>
      <c r="G3" s="7"/>
      <c r="H3" s="8"/>
    </row>
    <row r="4" spans="1:12" ht="15" customHeight="1" thickBot="1">
      <c r="A4" s="9" t="s">
        <v>93</v>
      </c>
      <c r="B4" s="10" t="s">
        <v>92</v>
      </c>
      <c r="C4" s="10"/>
      <c r="D4" s="676" t="s">
        <v>700</v>
      </c>
      <c r="E4" s="677"/>
      <c r="F4" s="677"/>
      <c r="G4" s="678"/>
      <c r="H4" s="8"/>
      <c r="I4" s="679" t="s">
        <v>701</v>
      </c>
      <c r="J4" s="680"/>
      <c r="K4" s="680"/>
      <c r="L4" s="681"/>
    </row>
    <row r="5" spans="1:12" ht="14.5">
      <c r="A5" s="11" t="s">
        <v>6</v>
      </c>
      <c r="B5" s="12"/>
      <c r="C5" s="539" t="str">
        <f>INT((MONTH($B$2))/3)&amp;"Q"&amp;"-"&amp;YEAR($B$2)</f>
        <v>3Q-2023</v>
      </c>
      <c r="D5" s="539" t="str">
        <f>IF(INT(MONTH($B$2))=3, "4"&amp;"Q"&amp;"-"&amp;YEAR($B$2)-1, IF(INT(MONTH($B$2))=6, "1"&amp;"Q"&amp;"-"&amp;YEAR($B$2), IF(INT(MONTH($B$2))=9, "2"&amp;"Q"&amp;"-"&amp;YEAR($B$2),IF(INT(MONTH($B$2))=12, "3"&amp;"Q"&amp;"-"&amp;YEAR($B$2), 0))))</f>
        <v>2Q-2023</v>
      </c>
      <c r="E5" s="539" t="str">
        <f>IF(INT(MONTH($B$2))=3, "3"&amp;"Q"&amp;"-"&amp;YEAR($B$2)-1, IF(INT(MONTH($B$2))=6, "4"&amp;"Q"&amp;"-"&amp;YEAR($B$2)-1, IF(INT(MONTH($B$2))=9, "1"&amp;"Q"&amp;"-"&amp;YEAR($B$2),IF(INT(MONTH($B$2))=12, "2"&amp;"Q"&amp;"-"&amp;YEAR($B$2), 0))))</f>
        <v>1Q-2023</v>
      </c>
      <c r="F5" s="539" t="str">
        <f>IF(INT(MONTH($B$2))=3, "2"&amp;"Q"&amp;"-"&amp;YEAR($B$2)-1, IF(INT(MONTH($B$2))=6, "3"&amp;"Q"&amp;"-"&amp;YEAR($B$2)-1, IF(INT(MONTH($B$2))=9, "4"&amp;"Q"&amp;"-"&amp;YEAR($B$2)-1,IF(INT(MONTH($B$2))=12, "1"&amp;"Q"&amp;"-"&amp;YEAR($B$2), 0))))</f>
        <v>4Q-2022</v>
      </c>
      <c r="G5" s="540" t="str">
        <f>IF(INT(MONTH($B$2))=3, "1"&amp;"Q"&amp;"-"&amp;YEAR($B$2)-1, IF(INT(MONTH($B$2))=6, "2"&amp;"Q"&amp;"-"&amp;YEAR($B$2)-1, IF(INT(MONTH($B$2))=9, "3"&amp;"Q"&amp;"-"&amp;YEAR($B$2)-1,IF(INT(MONTH($B$2))=12, "4"&amp;"Q"&amp;"-"&amp;YEAR($B$2)-1, 0))))</f>
        <v>3Q-2022</v>
      </c>
      <c r="H5"/>
      <c r="I5" s="541" t="s">
        <v>746</v>
      </c>
      <c r="J5" s="539" t="s">
        <v>747</v>
      </c>
      <c r="K5" s="539" t="s">
        <v>748</v>
      </c>
      <c r="L5" s="540" t="s">
        <v>749</v>
      </c>
    </row>
    <row r="6" spans="1:12">
      <c r="B6" s="123" t="s">
        <v>91</v>
      </c>
      <c r="C6" s="284"/>
      <c r="D6" s="284"/>
      <c r="E6" s="284"/>
      <c r="F6" s="284"/>
      <c r="G6" s="285"/>
      <c r="I6" s="566"/>
      <c r="J6" s="546"/>
      <c r="K6" s="546"/>
      <c r="L6" s="547"/>
    </row>
    <row r="7" spans="1:12">
      <c r="A7" s="13"/>
      <c r="B7" s="124" t="s">
        <v>89</v>
      </c>
      <c r="C7" s="284"/>
      <c r="D7" s="284"/>
      <c r="E7" s="284"/>
      <c r="F7" s="284"/>
      <c r="G7" s="285"/>
      <c r="I7" s="566"/>
      <c r="J7" s="546"/>
      <c r="K7" s="546"/>
      <c r="L7" s="547"/>
    </row>
    <row r="8" spans="1:12">
      <c r="A8" s="286">
        <v>1</v>
      </c>
      <c r="B8" s="14" t="s">
        <v>363</v>
      </c>
      <c r="C8" s="543">
        <v>3966900799.7182999</v>
      </c>
      <c r="D8" s="544">
        <v>3920003532.5926003</v>
      </c>
      <c r="E8" s="544">
        <v>3667478945.1757994</v>
      </c>
      <c r="F8" s="544">
        <v>3835845758.1233001</v>
      </c>
      <c r="G8" s="545">
        <v>3642373665.6530991</v>
      </c>
      <c r="I8" s="567">
        <v>3333039146.21</v>
      </c>
      <c r="J8" s="544">
        <v>3126561108.6709704</v>
      </c>
      <c r="K8" s="544">
        <v>3069501362.5811305</v>
      </c>
      <c r="L8" s="545">
        <v>2964648160.1507301</v>
      </c>
    </row>
    <row r="9" spans="1:12">
      <c r="A9" s="286">
        <v>2</v>
      </c>
      <c r="B9" s="14" t="s">
        <v>364</v>
      </c>
      <c r="C9" s="543">
        <v>4502560799.7182999</v>
      </c>
      <c r="D9" s="544">
        <v>4443543532.5925999</v>
      </c>
      <c r="E9" s="544">
        <v>4179558945.1757994</v>
      </c>
      <c r="F9" s="544">
        <v>4376245758.1233006</v>
      </c>
      <c r="G9" s="545">
        <v>4209413665.6530991</v>
      </c>
      <c r="I9" s="567">
        <v>3873439146.21</v>
      </c>
      <c r="J9" s="544">
        <v>3693601108.6709704</v>
      </c>
      <c r="K9" s="544">
        <v>3655281362.5811305</v>
      </c>
      <c r="L9" s="545">
        <v>3584908160.1507301</v>
      </c>
    </row>
    <row r="10" spans="1:12">
      <c r="A10" s="286">
        <v>3</v>
      </c>
      <c r="B10" s="14" t="s">
        <v>142</v>
      </c>
      <c r="C10" s="543">
        <v>5058696403.2182999</v>
      </c>
      <c r="D10" s="544">
        <v>4947830349.0925999</v>
      </c>
      <c r="E10" s="544">
        <v>4601884123.1757994</v>
      </c>
      <c r="F10" s="544">
        <v>4784099148.1233006</v>
      </c>
      <c r="G10" s="545">
        <v>4665214593.6530991</v>
      </c>
      <c r="I10" s="567">
        <v>4516524997.7651348</v>
      </c>
      <c r="J10" s="544">
        <v>4378258487.0667553</v>
      </c>
      <c r="K10" s="544">
        <v>4357183788.005455</v>
      </c>
      <c r="L10" s="545">
        <v>4279803081.5050569</v>
      </c>
    </row>
    <row r="11" spans="1:12">
      <c r="A11" s="286">
        <v>4</v>
      </c>
      <c r="B11" s="14" t="s">
        <v>366</v>
      </c>
      <c r="C11" s="543">
        <v>3259567290.3830299</v>
      </c>
      <c r="D11" s="544">
        <v>3095795309.9869852</v>
      </c>
      <c r="E11" s="544">
        <v>2978334187.6034298</v>
      </c>
      <c r="F11" s="544">
        <v>2963892258.3941898</v>
      </c>
      <c r="G11" s="545">
        <v>2826564054.5813632</v>
      </c>
      <c r="I11" s="567">
        <v>2497588643.0336604</v>
      </c>
      <c r="J11" s="544">
        <v>2426501481.7633495</v>
      </c>
      <c r="K11" s="544">
        <v>2488072961.7709804</v>
      </c>
      <c r="L11" s="545">
        <v>2477465018.5955715</v>
      </c>
    </row>
    <row r="12" spans="1:12">
      <c r="A12" s="286">
        <v>5</v>
      </c>
      <c r="B12" s="14" t="s">
        <v>367</v>
      </c>
      <c r="C12" s="543">
        <v>3797885385.1339526</v>
      </c>
      <c r="D12" s="544">
        <v>3598350160.990766</v>
      </c>
      <c r="E12" s="544">
        <v>3460120422.0620542</v>
      </c>
      <c r="F12" s="544">
        <v>3434977454.7588758</v>
      </c>
      <c r="G12" s="545">
        <v>3299410107.7082968</v>
      </c>
      <c r="I12" s="567">
        <v>2972896924.5474916</v>
      </c>
      <c r="J12" s="544">
        <v>2895320396.6976371</v>
      </c>
      <c r="K12" s="544">
        <v>2977031147.0098877</v>
      </c>
      <c r="L12" s="545">
        <v>2965623462.4561911</v>
      </c>
    </row>
    <row r="13" spans="1:12">
      <c r="A13" s="286">
        <v>6</v>
      </c>
      <c r="B13" s="14" t="s">
        <v>365</v>
      </c>
      <c r="C13" s="543">
        <v>4512164019.0181398</v>
      </c>
      <c r="D13" s="544">
        <v>4265252019.6519585</v>
      </c>
      <c r="E13" s="544">
        <v>4099514691.7321448</v>
      </c>
      <c r="F13" s="544">
        <v>4169376872.7364917</v>
      </c>
      <c r="G13" s="545">
        <v>4035319315.0318727</v>
      </c>
      <c r="I13" s="567">
        <v>3714235868.0109887</v>
      </c>
      <c r="J13" s="544">
        <v>3625165686.24336</v>
      </c>
      <c r="K13" s="544">
        <v>3747322413.9723382</v>
      </c>
      <c r="L13" s="545">
        <v>3733944515.0546455</v>
      </c>
    </row>
    <row r="14" spans="1:12">
      <c r="A14" s="13"/>
      <c r="B14" s="123" t="s">
        <v>369</v>
      </c>
      <c r="C14" s="546"/>
      <c r="D14" s="546"/>
      <c r="E14" s="546"/>
      <c r="F14" s="546"/>
      <c r="G14" s="547"/>
      <c r="I14" s="566"/>
      <c r="J14" s="546"/>
      <c r="K14" s="546"/>
      <c r="L14" s="547"/>
    </row>
    <row r="15" spans="1:12" ht="15" customHeight="1">
      <c r="A15" s="286">
        <v>7</v>
      </c>
      <c r="B15" s="14" t="s">
        <v>368</v>
      </c>
      <c r="C15" s="543">
        <v>22668335005.291866</v>
      </c>
      <c r="D15" s="544">
        <v>21452807893.626583</v>
      </c>
      <c r="E15" s="544">
        <v>20767052453.220814</v>
      </c>
      <c r="F15" s="544">
        <v>21219007678.533966</v>
      </c>
      <c r="G15" s="545">
        <v>20622797343.057545</v>
      </c>
      <c r="I15" s="567">
        <v>21508072098.623306</v>
      </c>
      <c r="J15" s="544">
        <v>20487074219.129063</v>
      </c>
      <c r="K15" s="544">
        <v>20519966482.660313</v>
      </c>
      <c r="L15" s="545">
        <v>20358186775.74052</v>
      </c>
    </row>
    <row r="16" spans="1:12">
      <c r="A16" s="13"/>
      <c r="B16" s="123" t="s">
        <v>370</v>
      </c>
      <c r="C16" s="546"/>
      <c r="D16" s="546"/>
      <c r="E16" s="546"/>
      <c r="F16" s="546"/>
      <c r="G16" s="547"/>
      <c r="I16" s="566"/>
      <c r="J16" s="546"/>
      <c r="K16" s="546"/>
      <c r="L16" s="547"/>
    </row>
    <row r="17" spans="1:12" s="15" customFormat="1">
      <c r="A17" s="286"/>
      <c r="B17" s="124" t="s">
        <v>354</v>
      </c>
      <c r="C17" s="546"/>
      <c r="D17" s="546"/>
      <c r="E17" s="546"/>
      <c r="F17" s="546"/>
      <c r="G17" s="547"/>
      <c r="I17" s="566"/>
      <c r="J17" s="546"/>
      <c r="K17" s="546"/>
      <c r="L17" s="547"/>
    </row>
    <row r="18" spans="1:12">
      <c r="A18" s="11">
        <v>8</v>
      </c>
      <c r="B18" s="14" t="s">
        <v>363</v>
      </c>
      <c r="C18" s="548">
        <v>0.17499744903153394</v>
      </c>
      <c r="D18" s="549">
        <v>0.18272682774347662</v>
      </c>
      <c r="E18" s="549">
        <v>0.17660084181118352</v>
      </c>
      <c r="F18" s="549">
        <v>0.18077404072028316</v>
      </c>
      <c r="G18" s="550">
        <v>0.1766187973950715</v>
      </c>
      <c r="I18" s="568">
        <v>0.15496689479776024</v>
      </c>
      <c r="J18" s="549">
        <v>0.15261140147340596</v>
      </c>
      <c r="K18" s="549">
        <v>0.14958608071679388</v>
      </c>
      <c r="L18" s="550">
        <v>0.14562437179736959</v>
      </c>
    </row>
    <row r="19" spans="1:12" ht="15" customHeight="1">
      <c r="A19" s="11">
        <v>9</v>
      </c>
      <c r="B19" s="14" t="s">
        <v>364</v>
      </c>
      <c r="C19" s="548">
        <v>0.19862776858852615</v>
      </c>
      <c r="D19" s="549">
        <v>0.20713109233186824</v>
      </c>
      <c r="E19" s="549">
        <v>0.20125913172273907</v>
      </c>
      <c r="F19" s="549">
        <v>0.20624177267961938</v>
      </c>
      <c r="G19" s="550">
        <v>0.20411458230569071</v>
      </c>
      <c r="I19" s="568">
        <v>0.18009234525757109</v>
      </c>
      <c r="J19" s="549">
        <v>0.18028934093586699</v>
      </c>
      <c r="K19" s="549">
        <v>0.17813291097087802</v>
      </c>
      <c r="L19" s="550">
        <v>0.17609172170591458</v>
      </c>
    </row>
    <row r="20" spans="1:12">
      <c r="A20" s="11">
        <v>10</v>
      </c>
      <c r="B20" s="14" t="s">
        <v>142</v>
      </c>
      <c r="C20" s="548">
        <v>0.22316135711058444</v>
      </c>
      <c r="D20" s="549">
        <v>0.23063789009002181</v>
      </c>
      <c r="E20" s="549">
        <v>0.22159543987004673</v>
      </c>
      <c r="F20" s="549">
        <v>0.22546290668262942</v>
      </c>
      <c r="G20" s="550">
        <v>0.22621638161146923</v>
      </c>
      <c r="I20" s="568">
        <v>0.20999208934464328</v>
      </c>
      <c r="J20" s="549">
        <v>0.21370833337337722</v>
      </c>
      <c r="K20" s="549">
        <v>0.21233873806213779</v>
      </c>
      <c r="L20" s="550">
        <v>0.21022516045510545</v>
      </c>
    </row>
    <row r="21" spans="1:12">
      <c r="A21" s="11">
        <v>11</v>
      </c>
      <c r="B21" s="14" t="s">
        <v>366</v>
      </c>
      <c r="C21" s="548">
        <v>0.1437938555973384</v>
      </c>
      <c r="D21" s="549">
        <v>0.14430723126489728</v>
      </c>
      <c r="E21" s="549">
        <v>0.14341631747270484</v>
      </c>
      <c r="F21" s="549">
        <v>0.13968100220787361</v>
      </c>
      <c r="G21" s="550">
        <v>0.13706016732656773</v>
      </c>
      <c r="I21" s="568">
        <v>0.11612331554316888</v>
      </c>
      <c r="J21" s="549">
        <v>0.11844060580879294</v>
      </c>
      <c r="K21" s="549">
        <v>0.12125131704642113</v>
      </c>
      <c r="L21" s="550">
        <v>0.12169379551757525</v>
      </c>
    </row>
    <row r="22" spans="1:12">
      <c r="A22" s="11">
        <v>12</v>
      </c>
      <c r="B22" s="14" t="s">
        <v>367</v>
      </c>
      <c r="C22" s="548">
        <v>0.1675414354096737</v>
      </c>
      <c r="D22" s="549">
        <v>0.1677332952792534</v>
      </c>
      <c r="E22" s="549">
        <v>0.16661586567743347</v>
      </c>
      <c r="F22" s="549">
        <v>0.16188209678786453</v>
      </c>
      <c r="G22" s="550">
        <v>0.15998848520998582</v>
      </c>
      <c r="I22" s="568">
        <v>0.13822238045862703</v>
      </c>
      <c r="J22" s="549">
        <v>0.14132424990163978</v>
      </c>
      <c r="K22" s="549">
        <v>0.1450797275680506</v>
      </c>
      <c r="L22" s="550">
        <v>0.14567227892761672</v>
      </c>
    </row>
    <row r="23" spans="1:12">
      <c r="A23" s="11">
        <v>13</v>
      </c>
      <c r="B23" s="14" t="s">
        <v>365</v>
      </c>
      <c r="C23" s="548">
        <v>0.19905140884695705</v>
      </c>
      <c r="D23" s="549">
        <v>0.19882022161393254</v>
      </c>
      <c r="E23" s="549">
        <v>0.19740474489418169</v>
      </c>
      <c r="F23" s="549">
        <v>0.19649254743210293</v>
      </c>
      <c r="G23" s="550">
        <v>0.19567274254335443</v>
      </c>
      <c r="I23" s="568">
        <v>0.17269032068423884</v>
      </c>
      <c r="J23" s="549">
        <v>0.17694892142571012</v>
      </c>
      <c r="K23" s="549">
        <v>0.18261834965173473</v>
      </c>
      <c r="L23" s="550">
        <v>0.18341243039896538</v>
      </c>
    </row>
    <row r="24" spans="1:12">
      <c r="A24" s="13"/>
      <c r="B24" s="123" t="s">
        <v>88</v>
      </c>
      <c r="C24" s="551"/>
      <c r="D24" s="546"/>
      <c r="E24" s="546"/>
      <c r="F24" s="546"/>
      <c r="G24" s="547"/>
      <c r="I24" s="566"/>
      <c r="J24" s="546"/>
      <c r="K24" s="546"/>
      <c r="L24" s="547"/>
    </row>
    <row r="25" spans="1:12" ht="15" customHeight="1">
      <c r="A25" s="287">
        <v>14</v>
      </c>
      <c r="B25" s="14" t="s">
        <v>87</v>
      </c>
      <c r="C25" s="548">
        <v>9.3652135874219097E-2</v>
      </c>
      <c r="D25" s="548">
        <v>9.283017711856191E-2</v>
      </c>
      <c r="E25" s="548">
        <v>9.0609687214890475E-2</v>
      </c>
      <c r="F25" s="552"/>
      <c r="G25" s="553"/>
      <c r="I25" s="569">
        <v>8.1267200549579172E-2</v>
      </c>
      <c r="J25" s="554">
        <v>7.9936257096382066E-2</v>
      </c>
      <c r="K25" s="554">
        <v>7.8781900846636124E-2</v>
      </c>
      <c r="L25" s="555">
        <v>7.8550374716210902E-2</v>
      </c>
    </row>
    <row r="26" spans="1:12">
      <c r="A26" s="287">
        <v>15</v>
      </c>
      <c r="B26" s="14" t="s">
        <v>86</v>
      </c>
      <c r="C26" s="548">
        <v>4.4920008696097129E-2</v>
      </c>
      <c r="D26" s="548">
        <v>4.4837830455593836E-2</v>
      </c>
      <c r="E26" s="548">
        <v>4.4640796245343319E-2</v>
      </c>
      <c r="F26" s="552"/>
      <c r="G26" s="553"/>
      <c r="I26" s="569">
        <v>4.1003976544000904E-2</v>
      </c>
      <c r="J26" s="554">
        <v>3.9863886164611208E-2</v>
      </c>
      <c r="K26" s="554">
        <v>3.8961769197696235E-2</v>
      </c>
      <c r="L26" s="555">
        <v>3.8939007205109247E-2</v>
      </c>
    </row>
    <row r="27" spans="1:12">
      <c r="A27" s="287">
        <v>16</v>
      </c>
      <c r="B27" s="14" t="s">
        <v>85</v>
      </c>
      <c r="C27" s="548">
        <v>5.2950174804206211E-2</v>
      </c>
      <c r="D27" s="548">
        <v>5.3216993190035797E-2</v>
      </c>
      <c r="E27" s="548">
        <v>5.2289572743710995E-2</v>
      </c>
      <c r="F27" s="552"/>
      <c r="G27" s="553"/>
      <c r="I27" s="569">
        <v>4.7680084627953173E-2</v>
      </c>
      <c r="J27" s="554">
        <v>4.5779802174078753E-2</v>
      </c>
      <c r="K27" s="554">
        <v>4.3364666144804373E-2</v>
      </c>
      <c r="L27" s="555">
        <v>4.3232335934909133E-2</v>
      </c>
    </row>
    <row r="28" spans="1:12">
      <c r="A28" s="287">
        <v>17</v>
      </c>
      <c r="B28" s="14" t="s">
        <v>84</v>
      </c>
      <c r="C28" s="548">
        <v>4.8732127178121969E-2</v>
      </c>
      <c r="D28" s="548">
        <v>4.7992346662968074E-2</v>
      </c>
      <c r="E28" s="548">
        <v>4.5968890969547156E-2</v>
      </c>
      <c r="F28" s="552"/>
      <c r="G28" s="553"/>
      <c r="I28" s="569">
        <v>4.0263224005578253E-2</v>
      </c>
      <c r="J28" s="554">
        <v>4.0072370931770879E-2</v>
      </c>
      <c r="K28" s="554">
        <v>3.982013164893989E-2</v>
      </c>
      <c r="L28" s="555">
        <v>3.9611367511101656E-2</v>
      </c>
    </row>
    <row r="29" spans="1:12">
      <c r="A29" s="287">
        <v>18</v>
      </c>
      <c r="B29" s="14" t="s">
        <v>166</v>
      </c>
      <c r="C29" s="548">
        <v>3.9634342803266061E-2</v>
      </c>
      <c r="D29" s="548">
        <v>3.9748516923887457E-2</v>
      </c>
      <c r="E29" s="548">
        <v>3.5508359840032901E-2</v>
      </c>
      <c r="F29" s="552"/>
      <c r="G29" s="553"/>
      <c r="I29" s="569">
        <v>3.9241893870051468E-2</v>
      </c>
      <c r="J29" s="554">
        <v>4.1284036230037124E-2</v>
      </c>
      <c r="K29" s="554">
        <v>3.6322722259485005E-2</v>
      </c>
      <c r="L29" s="555">
        <v>3.5390165702328197E-2</v>
      </c>
    </row>
    <row r="30" spans="1:12">
      <c r="A30" s="287">
        <v>19</v>
      </c>
      <c r="B30" s="14" t="s">
        <v>167</v>
      </c>
      <c r="C30" s="548">
        <v>0.25422726438367182</v>
      </c>
      <c r="D30" s="548">
        <v>0.25389539203758865</v>
      </c>
      <c r="E30" s="548">
        <v>0.22715943532785357</v>
      </c>
      <c r="F30" s="552"/>
      <c r="G30" s="553"/>
      <c r="I30" s="569">
        <v>0.28750837261971735</v>
      </c>
      <c r="J30" s="554">
        <v>0.3035541635483322</v>
      </c>
      <c r="K30" s="554">
        <v>0.26617833958197989</v>
      </c>
      <c r="L30" s="555">
        <v>0.26120353288399356</v>
      </c>
    </row>
    <row r="31" spans="1:12">
      <c r="A31" s="13"/>
      <c r="B31" s="123" t="s">
        <v>229</v>
      </c>
      <c r="C31" s="546"/>
      <c r="D31" s="546"/>
      <c r="E31" s="546"/>
      <c r="F31" s="546"/>
      <c r="G31" s="547"/>
      <c r="I31" s="570"/>
      <c r="J31" s="551"/>
      <c r="K31" s="551"/>
      <c r="L31" s="556"/>
    </row>
    <row r="32" spans="1:12">
      <c r="A32" s="287">
        <v>20</v>
      </c>
      <c r="B32" s="14" t="s">
        <v>83</v>
      </c>
      <c r="C32" s="548">
        <v>1.8785539896432165E-2</v>
      </c>
      <c r="D32" s="554">
        <v>2.1301809748802535E-2</v>
      </c>
      <c r="E32" s="554">
        <v>2.2382640986833811E-2</v>
      </c>
      <c r="F32" s="554">
        <v>2.1238597985399649E-2</v>
      </c>
      <c r="G32" s="555">
        <v>2.4112256472849255E-2</v>
      </c>
      <c r="I32" s="569">
        <v>3.0038508555806209E-2</v>
      </c>
      <c r="J32" s="554">
        <v>3.4821835343958517E-2</v>
      </c>
      <c r="K32" s="554">
        <v>3.5926035532025738E-2</v>
      </c>
      <c r="L32" s="555">
        <v>3.9342598566344492E-2</v>
      </c>
    </row>
    <row r="33" spans="1:12" ht="15" customHeight="1">
      <c r="A33" s="287">
        <v>21</v>
      </c>
      <c r="B33" s="14" t="s">
        <v>712</v>
      </c>
      <c r="C33" s="548">
        <v>1.6694618803385828E-2</v>
      </c>
      <c r="D33" s="554">
        <v>1.7573761218961929E-2</v>
      </c>
      <c r="E33" s="554">
        <v>1.9359048245095746E-2</v>
      </c>
      <c r="F33" s="554">
        <v>1.9404571505578568E-2</v>
      </c>
      <c r="G33" s="555">
        <v>2.2667143301372806E-2</v>
      </c>
      <c r="I33" s="569">
        <v>3.4973388333375509E-2</v>
      </c>
      <c r="J33" s="554">
        <v>3.7944985746858693E-2</v>
      </c>
      <c r="K33" s="554">
        <v>3.8562753485864854E-2</v>
      </c>
      <c r="L33" s="555">
        <v>4.0316810534445316E-2</v>
      </c>
    </row>
    <row r="34" spans="1:12">
      <c r="A34" s="287">
        <v>22</v>
      </c>
      <c r="B34" s="14" t="s">
        <v>82</v>
      </c>
      <c r="C34" s="548">
        <v>0.48972190359898649</v>
      </c>
      <c r="D34" s="554">
        <v>0.49241051787205864</v>
      </c>
      <c r="E34" s="554">
        <v>0.47591480434355998</v>
      </c>
      <c r="F34" s="554">
        <v>0.46090657377985927</v>
      </c>
      <c r="G34" s="555">
        <v>0.48040567877648277</v>
      </c>
      <c r="I34" s="569">
        <v>0.46448843666520656</v>
      </c>
      <c r="J34" s="554">
        <v>0.48342150866706779</v>
      </c>
      <c r="K34" s="554">
        <v>0.51634680264444532</v>
      </c>
      <c r="L34" s="555">
        <v>0.53770318170032572</v>
      </c>
    </row>
    <row r="35" spans="1:12" ht="15" customHeight="1">
      <c r="A35" s="287">
        <v>23</v>
      </c>
      <c r="B35" s="14" t="s">
        <v>81</v>
      </c>
      <c r="C35" s="548">
        <v>0.47929515027435926</v>
      </c>
      <c r="D35" s="554">
        <v>0.47290813805162207</v>
      </c>
      <c r="E35" s="554">
        <v>0.46667373084841107</v>
      </c>
      <c r="F35" s="554">
        <v>0.47681012303538117</v>
      </c>
      <c r="G35" s="555">
        <v>0.51121981120048943</v>
      </c>
      <c r="I35" s="569">
        <v>0.476211765929552</v>
      </c>
      <c r="J35" s="554">
        <v>0.51001914545396687</v>
      </c>
      <c r="K35" s="554">
        <v>0.51431654803763749</v>
      </c>
      <c r="L35" s="555">
        <v>0.52571292886407706</v>
      </c>
    </row>
    <row r="36" spans="1:12">
      <c r="A36" s="287">
        <v>24</v>
      </c>
      <c r="B36" s="14" t="s">
        <v>80</v>
      </c>
      <c r="C36" s="548">
        <v>8.182953052780588E-2</v>
      </c>
      <c r="D36" s="554">
        <v>3.2651359863755093E-2</v>
      </c>
      <c r="E36" s="554">
        <v>-1.7214151913553171E-2</v>
      </c>
      <c r="F36" s="554"/>
      <c r="G36" s="555"/>
      <c r="I36" s="569">
        <v>6.5416381248417282E-2</v>
      </c>
      <c r="J36" s="554">
        <v>1.8314618956189336E-3</v>
      </c>
      <c r="K36" s="554">
        <v>1.8774466412713114E-2</v>
      </c>
      <c r="L36" s="555">
        <v>7.9259430496535707E-3</v>
      </c>
    </row>
    <row r="37" spans="1:12" ht="15" customHeight="1">
      <c r="A37" s="13"/>
      <c r="B37" s="123" t="s">
        <v>230</v>
      </c>
      <c r="C37" s="551"/>
      <c r="D37" s="551"/>
      <c r="E37" s="551"/>
      <c r="F37" s="551"/>
      <c r="G37" s="556"/>
      <c r="I37" s="570"/>
      <c r="J37" s="551"/>
      <c r="K37" s="551"/>
      <c r="L37" s="556"/>
    </row>
    <row r="38" spans="1:12" ht="15" customHeight="1">
      <c r="A38" s="287">
        <v>25</v>
      </c>
      <c r="B38" s="14" t="s">
        <v>79</v>
      </c>
      <c r="C38" s="548">
        <v>0.21478187759238598</v>
      </c>
      <c r="D38" s="557">
        <v>0.22963275743517125</v>
      </c>
      <c r="E38" s="557">
        <v>0.2543218414941032</v>
      </c>
      <c r="F38" s="557">
        <v>0.26560174009506671</v>
      </c>
      <c r="G38" s="558">
        <v>0.23690826341177187</v>
      </c>
      <c r="I38" s="571">
        <v>0.27199860803636</v>
      </c>
      <c r="J38" s="557">
        <v>0.2437182786878464</v>
      </c>
      <c r="K38" s="557">
        <v>0.2144056711164497</v>
      </c>
      <c r="L38" s="558">
        <v>0.20752156896625917</v>
      </c>
    </row>
    <row r="39" spans="1:12" ht="15" customHeight="1">
      <c r="A39" s="287">
        <v>26</v>
      </c>
      <c r="B39" s="14" t="s">
        <v>78</v>
      </c>
      <c r="C39" s="548">
        <v>0.52511630155965161</v>
      </c>
      <c r="D39" s="557">
        <v>0.52602433559449957</v>
      </c>
      <c r="E39" s="557">
        <v>0.52591729839571644</v>
      </c>
      <c r="F39" s="557">
        <v>0.53473175849018006</v>
      </c>
      <c r="G39" s="558">
        <v>0.57364928142524707</v>
      </c>
      <c r="I39" s="571">
        <v>0.53645338939695253</v>
      </c>
      <c r="J39" s="557">
        <v>0.57419268321999939</v>
      </c>
      <c r="K39" s="557">
        <v>0.61273494218007085</v>
      </c>
      <c r="L39" s="558">
        <v>0.63758477577743855</v>
      </c>
    </row>
    <row r="40" spans="1:12" ht="15" customHeight="1">
      <c r="A40" s="287">
        <v>27</v>
      </c>
      <c r="B40" s="14" t="s">
        <v>77</v>
      </c>
      <c r="C40" s="548">
        <v>0.44559181424164301</v>
      </c>
      <c r="D40" s="557">
        <v>0.46679888215381748</v>
      </c>
      <c r="E40" s="557">
        <v>0.4354092980803454</v>
      </c>
      <c r="F40" s="557">
        <v>0.44207606021011414</v>
      </c>
      <c r="G40" s="558">
        <v>0.40677132885073675</v>
      </c>
      <c r="I40" s="571">
        <v>0.44795139125889788</v>
      </c>
      <c r="J40" s="557">
        <v>0.41202966914846384</v>
      </c>
      <c r="K40" s="557">
        <v>0.41761964608684243</v>
      </c>
      <c r="L40" s="558">
        <v>0.41785734041399519</v>
      </c>
    </row>
    <row r="41" spans="1:12" ht="15" customHeight="1">
      <c r="A41" s="288"/>
      <c r="B41" s="123" t="s">
        <v>271</v>
      </c>
      <c r="C41" s="546"/>
      <c r="D41" s="546"/>
      <c r="E41" s="546"/>
      <c r="F41" s="546"/>
      <c r="G41" s="547"/>
      <c r="I41" s="566"/>
      <c r="J41" s="546"/>
      <c r="K41" s="546"/>
      <c r="L41" s="547"/>
    </row>
    <row r="42" spans="1:12">
      <c r="A42" s="287">
        <v>28</v>
      </c>
      <c r="B42" s="14" t="s">
        <v>254</v>
      </c>
      <c r="C42" s="559">
        <v>6533444602.1878777</v>
      </c>
      <c r="D42" s="560">
        <v>6422819412.113842</v>
      </c>
      <c r="E42" s="560">
        <v>7349580739.2753048</v>
      </c>
      <c r="F42" s="560"/>
      <c r="G42" s="561"/>
      <c r="I42" s="572">
        <v>6735427405.5832596</v>
      </c>
      <c r="J42" s="560">
        <v>6186749385.9555883</v>
      </c>
      <c r="K42" s="560">
        <v>5049508533.6949511</v>
      </c>
      <c r="L42" s="561">
        <v>4887570336.2257557</v>
      </c>
    </row>
    <row r="43" spans="1:12" ht="15" customHeight="1">
      <c r="A43" s="287">
        <v>29</v>
      </c>
      <c r="B43" s="14" t="s">
        <v>266</v>
      </c>
      <c r="C43" s="559">
        <v>5517160147.0382814</v>
      </c>
      <c r="D43" s="552">
        <v>5129517890.5625534</v>
      </c>
      <c r="E43" s="552">
        <v>5089178332.7643776</v>
      </c>
      <c r="F43" s="552"/>
      <c r="G43" s="553"/>
      <c r="I43" s="573">
        <v>4801458281.6383505</v>
      </c>
      <c r="J43" s="552">
        <v>4592969250.4258356</v>
      </c>
      <c r="K43" s="552">
        <v>4407931583.906682</v>
      </c>
      <c r="L43" s="553">
        <v>4307958480.4773998</v>
      </c>
    </row>
    <row r="44" spans="1:12" ht="15" customHeight="1">
      <c r="A44" s="317">
        <v>30</v>
      </c>
      <c r="B44" s="318" t="s">
        <v>255</v>
      </c>
      <c r="C44" s="548">
        <v>1.1842042695996704</v>
      </c>
      <c r="D44" s="548">
        <v>1.2521292544725782</v>
      </c>
      <c r="E44" s="548">
        <v>1.4441586163248292</v>
      </c>
      <c r="F44" s="560"/>
      <c r="G44" s="561"/>
      <c r="I44" s="571">
        <v>1.4027878637081486</v>
      </c>
      <c r="J44" s="557">
        <v>1.3470043121629838</v>
      </c>
      <c r="K44" s="557">
        <v>1.1455505689177801</v>
      </c>
      <c r="L44" s="558">
        <v>1.134544438711518</v>
      </c>
    </row>
    <row r="45" spans="1:12" ht="15" customHeight="1">
      <c r="A45" s="317"/>
      <c r="B45" s="123" t="s">
        <v>373</v>
      </c>
      <c r="C45" s="546"/>
      <c r="D45" s="546"/>
      <c r="E45" s="546"/>
      <c r="F45" s="546"/>
      <c r="G45" s="547"/>
      <c r="I45" s="566"/>
      <c r="J45" s="546"/>
      <c r="K45" s="546"/>
      <c r="L45" s="547"/>
    </row>
    <row r="46" spans="1:12" ht="15" customHeight="1">
      <c r="A46" s="317">
        <v>31</v>
      </c>
      <c r="B46" s="318" t="s">
        <v>380</v>
      </c>
      <c r="C46" s="543">
        <v>19217647981.280659</v>
      </c>
      <c r="D46" s="562">
        <v>19086249098.783802</v>
      </c>
      <c r="E46" s="562">
        <v>18401361992.087978</v>
      </c>
      <c r="F46" s="562">
        <v>19508856544.452133</v>
      </c>
      <c r="G46" s="563">
        <v>18462113926.035389</v>
      </c>
      <c r="I46" s="574">
        <v>18949125818.420448</v>
      </c>
      <c r="J46" s="562">
        <v>17899741347.05286</v>
      </c>
      <c r="K46" s="562">
        <v>16983615405.318785</v>
      </c>
      <c r="L46" s="563">
        <v>16780425733.721352</v>
      </c>
    </row>
    <row r="47" spans="1:12" ht="15" customHeight="1">
      <c r="A47" s="317">
        <v>32</v>
      </c>
      <c r="B47" s="318" t="s">
        <v>395</v>
      </c>
      <c r="C47" s="543">
        <v>15480185978.805775</v>
      </c>
      <c r="D47" s="562">
        <v>14706778719.027988</v>
      </c>
      <c r="E47" s="562">
        <v>14017974940.81904</v>
      </c>
      <c r="F47" s="562">
        <v>13961648126.498449</v>
      </c>
      <c r="G47" s="563">
        <v>13721899659.720142</v>
      </c>
      <c r="I47" s="574">
        <v>14000154658.682423</v>
      </c>
      <c r="J47" s="562">
        <v>13449289479.784752</v>
      </c>
      <c r="K47" s="562">
        <v>13404905979.240911</v>
      </c>
      <c r="L47" s="563">
        <v>13227058617.426636</v>
      </c>
    </row>
    <row r="48" spans="1:12" ht="14.5" thickBot="1">
      <c r="A48" s="289">
        <v>33</v>
      </c>
      <c r="B48" s="125" t="s">
        <v>413</v>
      </c>
      <c r="C48" s="564">
        <v>1.2414352132197841</v>
      </c>
      <c r="D48" s="564">
        <v>1.2977858349149938</v>
      </c>
      <c r="E48" s="564">
        <v>1.3126975950359936</v>
      </c>
      <c r="F48" s="564">
        <v>1.3973175922852099</v>
      </c>
      <c r="G48" s="565">
        <v>1.3454488360842543</v>
      </c>
      <c r="I48" s="575">
        <v>1.3534940349154529</v>
      </c>
      <c r="J48" s="564">
        <v>1.3309060953708713</v>
      </c>
      <c r="K48" s="564">
        <v>1.2669701250885257</v>
      </c>
      <c r="L48" s="565">
        <v>1.2686437868819269</v>
      </c>
    </row>
    <row r="49" spans="1:2">
      <c r="A49" s="16"/>
    </row>
    <row r="50" spans="1:2" ht="38">
      <c r="B50" s="180" t="s">
        <v>709</v>
      </c>
    </row>
    <row r="51" spans="1:2" ht="50.5">
      <c r="B51" s="180" t="s">
        <v>270</v>
      </c>
    </row>
    <row r="53" spans="1:2">
      <c r="B53" s="179"/>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opLeftCell="A16" zoomScale="85" zoomScaleNormal="85" workbookViewId="0"/>
  </sheetViews>
  <sheetFormatPr defaultRowHeight="14.5"/>
  <cols>
    <col min="1" max="1" width="8.81640625" style="355"/>
    <col min="2" max="2" width="69.1796875" style="356" customWidth="1"/>
    <col min="3" max="8" width="15.7265625" style="501" bestFit="1" customWidth="1"/>
  </cols>
  <sheetData>
    <row r="1" spans="1:10" s="5" customFormat="1" ht="14">
      <c r="A1" s="2" t="s">
        <v>30</v>
      </c>
      <c r="B1" s="3" t="str">
        <f>'Info '!C2</f>
        <v>JSC TBC Bank</v>
      </c>
      <c r="C1" s="496"/>
      <c r="D1" s="497"/>
      <c r="E1" s="497"/>
      <c r="F1" s="497"/>
      <c r="G1" s="497"/>
      <c r="H1" s="502"/>
    </row>
    <row r="2" spans="1:10" s="5" customFormat="1" ht="14">
      <c r="A2" s="2" t="s">
        <v>31</v>
      </c>
      <c r="B2" s="283">
        <f>'1. key ratios '!B2</f>
        <v>45199</v>
      </c>
      <c r="C2" s="498"/>
      <c r="D2" s="499"/>
      <c r="E2" s="499"/>
      <c r="F2" s="499"/>
      <c r="G2" s="499"/>
      <c r="H2" s="503"/>
    </row>
    <row r="3" spans="1:10" s="5" customFormat="1" ht="14">
      <c r="A3" s="2"/>
      <c r="B3" s="6"/>
      <c r="C3" s="498"/>
      <c r="D3" s="499"/>
      <c r="E3" s="499"/>
      <c r="F3" s="499"/>
      <c r="G3" s="499"/>
      <c r="H3" s="503"/>
    </row>
    <row r="4" spans="1:10" ht="21" customHeight="1">
      <c r="A4" s="685" t="s">
        <v>6</v>
      </c>
      <c r="B4" s="686" t="s">
        <v>557</v>
      </c>
      <c r="C4" s="688" t="s">
        <v>558</v>
      </c>
      <c r="D4" s="688"/>
      <c r="E4" s="688"/>
      <c r="F4" s="688" t="s">
        <v>559</v>
      </c>
      <c r="G4" s="688"/>
      <c r="H4" s="689"/>
    </row>
    <row r="5" spans="1:10" ht="21" customHeight="1">
      <c r="A5" s="685"/>
      <c r="B5" s="687"/>
      <c r="C5" s="500" t="s">
        <v>32</v>
      </c>
      <c r="D5" s="500" t="s">
        <v>33</v>
      </c>
      <c r="E5" s="500" t="s">
        <v>34</v>
      </c>
      <c r="F5" s="500" t="s">
        <v>32</v>
      </c>
      <c r="G5" s="500" t="s">
        <v>33</v>
      </c>
      <c r="H5" s="500" t="s">
        <v>34</v>
      </c>
    </row>
    <row r="6" spans="1:10" ht="26.5" customHeight="1">
      <c r="A6" s="685"/>
      <c r="B6" s="326" t="s">
        <v>560</v>
      </c>
      <c r="C6" s="690"/>
      <c r="D6" s="691"/>
      <c r="E6" s="691"/>
      <c r="F6" s="691"/>
      <c r="G6" s="691"/>
      <c r="H6" s="692"/>
    </row>
    <row r="7" spans="1:10" ht="23" customHeight="1">
      <c r="A7" s="327">
        <v>1</v>
      </c>
      <c r="B7" s="328" t="s">
        <v>561</v>
      </c>
      <c r="C7" s="504">
        <v>572519923.91000009</v>
      </c>
      <c r="D7" s="504">
        <v>3854209553.3500004</v>
      </c>
      <c r="E7" s="576">
        <v>4426729477.2600002</v>
      </c>
      <c r="F7" s="504">
        <v>739354635.52999997</v>
      </c>
      <c r="G7" s="504">
        <v>5130573754.7399998</v>
      </c>
      <c r="H7" s="576">
        <v>5869928390.2699995</v>
      </c>
      <c r="J7" s="505"/>
    </row>
    <row r="8" spans="1:10">
      <c r="A8" s="327">
        <v>1.1000000000000001</v>
      </c>
      <c r="B8" s="329" t="s">
        <v>562</v>
      </c>
      <c r="C8" s="504">
        <v>316707809.63</v>
      </c>
      <c r="D8" s="504">
        <v>527408421.57000005</v>
      </c>
      <c r="E8" s="576">
        <v>844116231.20000005</v>
      </c>
      <c r="F8" s="504">
        <v>381901476</v>
      </c>
      <c r="G8" s="504">
        <v>613765142.20000005</v>
      </c>
      <c r="H8" s="576">
        <v>995666618.20000005</v>
      </c>
      <c r="J8" s="505"/>
    </row>
    <row r="9" spans="1:10">
      <c r="A9" s="327">
        <v>1.2</v>
      </c>
      <c r="B9" s="329" t="s">
        <v>563</v>
      </c>
      <c r="C9" s="504">
        <v>251149148.83000001</v>
      </c>
      <c r="D9" s="504">
        <v>1907914196.1199999</v>
      </c>
      <c r="E9" s="576">
        <v>2159063344.9499998</v>
      </c>
      <c r="F9" s="504">
        <v>323719007.31999999</v>
      </c>
      <c r="G9" s="504">
        <v>2229516831.0299997</v>
      </c>
      <c r="H9" s="576">
        <v>2553235838.3499999</v>
      </c>
      <c r="J9" s="505"/>
    </row>
    <row r="10" spans="1:10">
      <c r="A10" s="327">
        <v>1.3</v>
      </c>
      <c r="B10" s="329" t="s">
        <v>564</v>
      </c>
      <c r="C10" s="504">
        <v>4662965.45</v>
      </c>
      <c r="D10" s="504">
        <v>1418886935.6600001</v>
      </c>
      <c r="E10" s="576">
        <v>1423549901.1100001</v>
      </c>
      <c r="F10" s="504">
        <v>33734152.210000001</v>
      </c>
      <c r="G10" s="504">
        <v>2287291781.5099998</v>
      </c>
      <c r="H10" s="576">
        <v>2321025933.7199998</v>
      </c>
      <c r="J10" s="505"/>
    </row>
    <row r="11" spans="1:10">
      <c r="A11" s="327">
        <v>2</v>
      </c>
      <c r="B11" s="330" t="s">
        <v>565</v>
      </c>
      <c r="C11" s="504">
        <v>102797683.75999999</v>
      </c>
      <c r="D11" s="504">
        <v>0</v>
      </c>
      <c r="E11" s="576">
        <v>102797683.75999999</v>
      </c>
      <c r="F11" s="504">
        <v>272967441.98000002</v>
      </c>
      <c r="G11" s="504">
        <v>0</v>
      </c>
      <c r="H11" s="576">
        <v>272967441.98000002</v>
      </c>
      <c r="J11" s="505"/>
    </row>
    <row r="12" spans="1:10">
      <c r="A12" s="327">
        <v>2.1</v>
      </c>
      <c r="B12" s="331" t="s">
        <v>566</v>
      </c>
      <c r="C12" s="504">
        <v>102797683.75999999</v>
      </c>
      <c r="D12" s="504">
        <v>0</v>
      </c>
      <c r="E12" s="576">
        <v>102797683.75999999</v>
      </c>
      <c r="F12" s="504">
        <v>272967441.98000002</v>
      </c>
      <c r="G12" s="504">
        <v>0</v>
      </c>
      <c r="H12" s="576">
        <v>272967441.98000002</v>
      </c>
      <c r="J12" s="505"/>
    </row>
    <row r="13" spans="1:10" ht="26.5" customHeight="1">
      <c r="A13" s="327">
        <v>3</v>
      </c>
      <c r="B13" s="332" t="s">
        <v>567</v>
      </c>
      <c r="C13" s="504">
        <v>0</v>
      </c>
      <c r="D13" s="504">
        <v>0</v>
      </c>
      <c r="E13" s="576">
        <v>0</v>
      </c>
      <c r="F13" s="504">
        <v>0</v>
      </c>
      <c r="G13" s="504">
        <v>0</v>
      </c>
      <c r="H13" s="576">
        <v>0</v>
      </c>
      <c r="J13" s="505"/>
    </row>
    <row r="14" spans="1:10" ht="26.5" customHeight="1">
      <c r="A14" s="327">
        <v>4</v>
      </c>
      <c r="B14" s="333" t="s">
        <v>568</v>
      </c>
      <c r="C14" s="504">
        <v>0</v>
      </c>
      <c r="D14" s="504">
        <v>0</v>
      </c>
      <c r="E14" s="576">
        <v>0</v>
      </c>
      <c r="F14" s="504">
        <v>0</v>
      </c>
      <c r="G14" s="504">
        <v>0</v>
      </c>
      <c r="H14" s="576">
        <v>0</v>
      </c>
      <c r="J14" s="505"/>
    </row>
    <row r="15" spans="1:10" ht="24.5" customHeight="1">
      <c r="A15" s="327">
        <v>5</v>
      </c>
      <c r="B15" s="334" t="s">
        <v>569</v>
      </c>
      <c r="C15" s="577">
        <v>2942618082.7799997</v>
      </c>
      <c r="D15" s="577">
        <v>153142858.11000001</v>
      </c>
      <c r="E15" s="578">
        <v>3095760940.8899999</v>
      </c>
      <c r="F15" s="577">
        <v>2186762706.0099998</v>
      </c>
      <c r="G15" s="577">
        <v>324954337.75999999</v>
      </c>
      <c r="H15" s="578">
        <v>2511717043.7699995</v>
      </c>
      <c r="J15" s="505"/>
    </row>
    <row r="16" spans="1:10">
      <c r="A16" s="327">
        <v>5.0999999999999996</v>
      </c>
      <c r="B16" s="335" t="s">
        <v>570</v>
      </c>
      <c r="C16" s="504">
        <v>671229.43999999994</v>
      </c>
      <c r="D16" s="504">
        <v>0</v>
      </c>
      <c r="E16" s="576">
        <v>671229.43999999994</v>
      </c>
      <c r="F16" s="504">
        <v>629983.1</v>
      </c>
      <c r="G16" s="504">
        <v>0</v>
      </c>
      <c r="H16" s="576">
        <v>629983.1</v>
      </c>
      <c r="J16" s="505"/>
    </row>
    <row r="17" spans="1:10">
      <c r="A17" s="327">
        <v>5.2</v>
      </c>
      <c r="B17" s="335" t="s">
        <v>571</v>
      </c>
      <c r="C17" s="504">
        <v>2941946853.3399997</v>
      </c>
      <c r="D17" s="504">
        <v>153142858.11000001</v>
      </c>
      <c r="E17" s="576">
        <v>3095089711.4499998</v>
      </c>
      <c r="F17" s="504">
        <v>2186132722.9099998</v>
      </c>
      <c r="G17" s="504">
        <v>324954337.75999999</v>
      </c>
      <c r="H17" s="576">
        <v>2511087060.6700001</v>
      </c>
      <c r="J17" s="505"/>
    </row>
    <row r="18" spans="1:10">
      <c r="A18" s="327">
        <v>5.3</v>
      </c>
      <c r="B18" s="336" t="s">
        <v>572</v>
      </c>
      <c r="C18" s="504">
        <v>0</v>
      </c>
      <c r="D18" s="504">
        <v>0</v>
      </c>
      <c r="E18" s="576">
        <v>0</v>
      </c>
      <c r="F18" s="504">
        <v>0</v>
      </c>
      <c r="G18" s="504">
        <v>0</v>
      </c>
      <c r="H18" s="576">
        <v>0</v>
      </c>
      <c r="J18" s="505"/>
    </row>
    <row r="19" spans="1:10">
      <c r="A19" s="327">
        <v>6</v>
      </c>
      <c r="B19" s="332" t="s">
        <v>573</v>
      </c>
      <c r="C19" s="504">
        <v>9805716660.2000008</v>
      </c>
      <c r="D19" s="504">
        <v>9585950108.5</v>
      </c>
      <c r="E19" s="576">
        <v>19391666768.700001</v>
      </c>
      <c r="F19" s="504">
        <v>8570398402.2300062</v>
      </c>
      <c r="G19" s="504">
        <v>8122451887.1200094</v>
      </c>
      <c r="H19" s="576">
        <v>16692850289.350016</v>
      </c>
      <c r="J19" s="505"/>
    </row>
    <row r="20" spans="1:10">
      <c r="A20" s="327">
        <v>6.1</v>
      </c>
      <c r="B20" s="335" t="s">
        <v>571</v>
      </c>
      <c r="C20" s="504">
        <v>0</v>
      </c>
      <c r="D20" s="504">
        <v>0</v>
      </c>
      <c r="E20" s="576">
        <v>0</v>
      </c>
      <c r="F20" s="504">
        <v>0</v>
      </c>
      <c r="G20" s="504">
        <v>0</v>
      </c>
      <c r="H20" s="576">
        <v>0</v>
      </c>
      <c r="J20" s="505"/>
    </row>
    <row r="21" spans="1:10">
      <c r="A21" s="327">
        <v>6.2</v>
      </c>
      <c r="B21" s="336" t="s">
        <v>572</v>
      </c>
      <c r="C21" s="504">
        <v>9805716660.2000008</v>
      </c>
      <c r="D21" s="504">
        <v>9585950108.5</v>
      </c>
      <c r="E21" s="576">
        <v>19391666768.700001</v>
      </c>
      <c r="F21" s="504">
        <v>8570398402.2300062</v>
      </c>
      <c r="G21" s="504">
        <v>8122451887.1200094</v>
      </c>
      <c r="H21" s="576">
        <v>16692850289.350016</v>
      </c>
      <c r="J21" s="505"/>
    </row>
    <row r="22" spans="1:10">
      <c r="A22" s="327">
        <v>7</v>
      </c>
      <c r="B22" s="330" t="s">
        <v>574</v>
      </c>
      <c r="C22" s="504">
        <v>34257553.230000004</v>
      </c>
      <c r="D22" s="504">
        <v>0</v>
      </c>
      <c r="E22" s="576">
        <v>34257553.230000004</v>
      </c>
      <c r="F22" s="504">
        <v>32403301.670479998</v>
      </c>
      <c r="G22" s="504">
        <v>0</v>
      </c>
      <c r="H22" s="576">
        <v>32403301.670479998</v>
      </c>
      <c r="J22" s="505"/>
    </row>
    <row r="23" spans="1:10">
      <c r="A23" s="327">
        <v>8</v>
      </c>
      <c r="B23" s="337" t="s">
        <v>575</v>
      </c>
      <c r="C23" s="504">
        <v>0</v>
      </c>
      <c r="D23" s="504">
        <v>0</v>
      </c>
      <c r="E23" s="576">
        <v>0</v>
      </c>
      <c r="F23" s="504">
        <v>0</v>
      </c>
      <c r="G23" s="504">
        <v>0</v>
      </c>
      <c r="H23" s="576">
        <v>0</v>
      </c>
      <c r="J23" s="505"/>
    </row>
    <row r="24" spans="1:10">
      <c r="A24" s="327">
        <v>9</v>
      </c>
      <c r="B24" s="333" t="s">
        <v>576</v>
      </c>
      <c r="C24" s="504">
        <v>559683707.41999984</v>
      </c>
      <c r="D24" s="504">
        <v>0</v>
      </c>
      <c r="E24" s="576">
        <v>559683707.41999984</v>
      </c>
      <c r="F24" s="504">
        <v>487983969.53000003</v>
      </c>
      <c r="G24" s="504">
        <v>900526.44000000006</v>
      </c>
      <c r="H24" s="576">
        <v>488884495.97000003</v>
      </c>
      <c r="J24" s="505"/>
    </row>
    <row r="25" spans="1:10">
      <c r="A25" s="327">
        <v>9.1</v>
      </c>
      <c r="B25" s="335" t="s">
        <v>577</v>
      </c>
      <c r="C25" s="504">
        <v>539910864.2299999</v>
      </c>
      <c r="D25" s="504">
        <v>0</v>
      </c>
      <c r="E25" s="576">
        <v>539910864.2299999</v>
      </c>
      <c r="F25" s="504">
        <v>465917722.72000003</v>
      </c>
      <c r="G25" s="504">
        <v>900526.44000000006</v>
      </c>
      <c r="H25" s="576">
        <v>466818249.16000003</v>
      </c>
      <c r="J25" s="505"/>
    </row>
    <row r="26" spans="1:10">
      <c r="A26" s="327">
        <v>9.1999999999999993</v>
      </c>
      <c r="B26" s="335" t="s">
        <v>578</v>
      </c>
      <c r="C26" s="504">
        <v>19772843.189999998</v>
      </c>
      <c r="D26" s="504">
        <v>0</v>
      </c>
      <c r="E26" s="576">
        <v>19772843.189999998</v>
      </c>
      <c r="F26" s="504">
        <v>22066246.809999999</v>
      </c>
      <c r="G26" s="504">
        <v>0</v>
      </c>
      <c r="H26" s="576">
        <v>22066246.809999999</v>
      </c>
      <c r="J26" s="505"/>
    </row>
    <row r="27" spans="1:10">
      <c r="A27" s="327">
        <v>10</v>
      </c>
      <c r="B27" s="333" t="s">
        <v>579</v>
      </c>
      <c r="C27" s="504">
        <v>334097341.98000002</v>
      </c>
      <c r="D27" s="504">
        <v>0</v>
      </c>
      <c r="E27" s="576">
        <v>334097341.98000002</v>
      </c>
      <c r="F27" s="504">
        <v>301498040.43999994</v>
      </c>
      <c r="G27" s="504">
        <v>0</v>
      </c>
      <c r="H27" s="576">
        <v>301498040.43999994</v>
      </c>
      <c r="J27" s="505"/>
    </row>
    <row r="28" spans="1:10">
      <c r="A28" s="327">
        <v>10.1</v>
      </c>
      <c r="B28" s="335" t="s">
        <v>580</v>
      </c>
      <c r="C28" s="504">
        <v>27502089.170000002</v>
      </c>
      <c r="D28" s="504">
        <v>0</v>
      </c>
      <c r="E28" s="576">
        <v>27502089.170000002</v>
      </c>
      <c r="F28" s="504">
        <v>27502089.170000002</v>
      </c>
      <c r="G28" s="504">
        <v>0</v>
      </c>
      <c r="H28" s="576">
        <v>27502089.170000002</v>
      </c>
      <c r="J28" s="505"/>
    </row>
    <row r="29" spans="1:10">
      <c r="A29" s="327">
        <v>10.199999999999999</v>
      </c>
      <c r="B29" s="335" t="s">
        <v>581</v>
      </c>
      <c r="C29" s="504">
        <v>306595252.81</v>
      </c>
      <c r="D29" s="504">
        <v>0</v>
      </c>
      <c r="E29" s="576">
        <v>306595252.81</v>
      </c>
      <c r="F29" s="504">
        <v>273995951.26999992</v>
      </c>
      <c r="G29" s="504">
        <v>0</v>
      </c>
      <c r="H29" s="576">
        <v>273995951.26999992</v>
      </c>
      <c r="J29" s="505"/>
    </row>
    <row r="30" spans="1:10">
      <c r="A30" s="327">
        <v>11</v>
      </c>
      <c r="B30" s="333" t="s">
        <v>582</v>
      </c>
      <c r="C30" s="504">
        <v>13890056.640000001</v>
      </c>
      <c r="D30" s="504">
        <v>0</v>
      </c>
      <c r="E30" s="576">
        <v>13890056.640000001</v>
      </c>
      <c r="F30" s="504">
        <v>0</v>
      </c>
      <c r="G30" s="504">
        <v>0</v>
      </c>
      <c r="H30" s="576">
        <v>0</v>
      </c>
      <c r="J30" s="505"/>
    </row>
    <row r="31" spans="1:10">
      <c r="A31" s="327">
        <v>11.1</v>
      </c>
      <c r="B31" s="335" t="s">
        <v>583</v>
      </c>
      <c r="C31" s="504">
        <v>13890056.640000001</v>
      </c>
      <c r="D31" s="504">
        <v>0</v>
      </c>
      <c r="E31" s="576">
        <v>13890056.640000001</v>
      </c>
      <c r="F31" s="504">
        <v>0</v>
      </c>
      <c r="G31" s="504">
        <v>0</v>
      </c>
      <c r="H31" s="576">
        <v>0</v>
      </c>
      <c r="J31" s="505"/>
    </row>
    <row r="32" spans="1:10">
      <c r="A32" s="327">
        <v>11.2</v>
      </c>
      <c r="B32" s="335" t="s">
        <v>584</v>
      </c>
      <c r="C32" s="504">
        <v>0</v>
      </c>
      <c r="D32" s="504">
        <v>0</v>
      </c>
      <c r="E32" s="576">
        <v>0</v>
      </c>
      <c r="F32" s="504">
        <v>0</v>
      </c>
      <c r="G32" s="504">
        <v>0</v>
      </c>
      <c r="H32" s="576">
        <v>0</v>
      </c>
      <c r="J32" s="505"/>
    </row>
    <row r="33" spans="1:10">
      <c r="A33" s="327">
        <v>13</v>
      </c>
      <c r="B33" s="333" t="s">
        <v>585</v>
      </c>
      <c r="C33" s="504">
        <v>494027858.43000007</v>
      </c>
      <c r="D33" s="504">
        <v>84577509.160000011</v>
      </c>
      <c r="E33" s="576">
        <v>578605367.59000003</v>
      </c>
      <c r="F33" s="504">
        <v>461975046.67000014</v>
      </c>
      <c r="G33" s="504">
        <v>73734662.249999985</v>
      </c>
      <c r="H33" s="576">
        <v>535709708.92000014</v>
      </c>
      <c r="J33" s="505"/>
    </row>
    <row r="34" spans="1:10">
      <c r="A34" s="327">
        <v>13.1</v>
      </c>
      <c r="B34" s="338" t="s">
        <v>586</v>
      </c>
      <c r="C34" s="504">
        <v>277871766.55000001</v>
      </c>
      <c r="D34" s="504">
        <v>0</v>
      </c>
      <c r="E34" s="576">
        <v>277871766.55000001</v>
      </c>
      <c r="F34" s="504">
        <v>280956058.53000003</v>
      </c>
      <c r="G34" s="504">
        <v>0</v>
      </c>
      <c r="H34" s="576">
        <v>280956058.53000003</v>
      </c>
      <c r="J34" s="505"/>
    </row>
    <row r="35" spans="1:10">
      <c r="A35" s="327">
        <v>13.2</v>
      </c>
      <c r="B35" s="338" t="s">
        <v>587</v>
      </c>
      <c r="C35" s="504">
        <v>0</v>
      </c>
      <c r="D35" s="504">
        <v>0</v>
      </c>
      <c r="E35" s="576">
        <v>0</v>
      </c>
      <c r="F35" s="504">
        <v>0</v>
      </c>
      <c r="G35" s="504">
        <v>0</v>
      </c>
      <c r="H35" s="576">
        <v>0</v>
      </c>
      <c r="J35" s="505"/>
    </row>
    <row r="36" spans="1:10">
      <c r="A36" s="327">
        <v>14</v>
      </c>
      <c r="B36" s="339" t="s">
        <v>588</v>
      </c>
      <c r="C36" s="504">
        <v>14859608868.35</v>
      </c>
      <c r="D36" s="504">
        <v>13677880029.120001</v>
      </c>
      <c r="E36" s="576">
        <v>28537488897.470001</v>
      </c>
      <c r="F36" s="504">
        <v>13053343544.060488</v>
      </c>
      <c r="G36" s="504">
        <v>13652615168.310011</v>
      </c>
      <c r="H36" s="576">
        <v>26705958712.370499</v>
      </c>
      <c r="J36" s="505"/>
    </row>
    <row r="37" spans="1:10" ht="22.5" customHeight="1">
      <c r="A37" s="327"/>
      <c r="B37" s="340" t="s">
        <v>589</v>
      </c>
      <c r="C37" s="682"/>
      <c r="D37" s="683"/>
      <c r="E37" s="683"/>
      <c r="F37" s="683"/>
      <c r="G37" s="683"/>
      <c r="H37" s="684"/>
      <c r="J37" s="505"/>
    </row>
    <row r="38" spans="1:10">
      <c r="A38" s="327">
        <v>15</v>
      </c>
      <c r="B38" s="341" t="s">
        <v>590</v>
      </c>
      <c r="C38" s="504">
        <v>80285279.12999998</v>
      </c>
      <c r="D38" s="504">
        <v>0</v>
      </c>
      <c r="E38" s="576">
        <v>80285279.12999998</v>
      </c>
      <c r="F38" s="504">
        <v>58188022.379999995</v>
      </c>
      <c r="G38" s="504">
        <v>0</v>
      </c>
      <c r="H38" s="576">
        <v>58188022.379999995</v>
      </c>
      <c r="J38" s="505"/>
    </row>
    <row r="39" spans="1:10">
      <c r="A39" s="342">
        <v>15.1</v>
      </c>
      <c r="B39" s="343" t="s">
        <v>566</v>
      </c>
      <c r="C39" s="504">
        <v>80285279.12999998</v>
      </c>
      <c r="D39" s="504">
        <v>0</v>
      </c>
      <c r="E39" s="576">
        <v>80285279.12999998</v>
      </c>
      <c r="F39" s="504">
        <v>58188022.379999995</v>
      </c>
      <c r="G39" s="504">
        <v>0</v>
      </c>
      <c r="H39" s="576">
        <v>58188022.379999995</v>
      </c>
      <c r="J39" s="505"/>
    </row>
    <row r="40" spans="1:10" ht="24" customHeight="1">
      <c r="A40" s="342">
        <v>16</v>
      </c>
      <c r="B40" s="330" t="s">
        <v>591</v>
      </c>
      <c r="C40" s="504">
        <v>0</v>
      </c>
      <c r="D40" s="504">
        <v>0</v>
      </c>
      <c r="E40" s="576">
        <v>0</v>
      </c>
      <c r="F40" s="504">
        <v>0</v>
      </c>
      <c r="G40" s="504">
        <v>0</v>
      </c>
      <c r="H40" s="576">
        <v>0</v>
      </c>
      <c r="J40" s="505"/>
    </row>
    <row r="41" spans="1:10">
      <c r="A41" s="342">
        <v>17</v>
      </c>
      <c r="B41" s="330" t="s">
        <v>592</v>
      </c>
      <c r="C41" s="504">
        <v>10955941418.589998</v>
      </c>
      <c r="D41" s="504">
        <v>11299637308.07</v>
      </c>
      <c r="E41" s="576">
        <v>22255578726.659996</v>
      </c>
      <c r="F41" s="504">
        <v>9293575235.0999985</v>
      </c>
      <c r="G41" s="504">
        <v>12377594755.629997</v>
      </c>
      <c r="H41" s="576">
        <v>21671169990.729996</v>
      </c>
      <c r="J41" s="505"/>
    </row>
    <row r="42" spans="1:10">
      <c r="A42" s="342">
        <v>17.100000000000001</v>
      </c>
      <c r="B42" s="344" t="s">
        <v>593</v>
      </c>
      <c r="C42" s="504">
        <v>8993538037.3199978</v>
      </c>
      <c r="D42" s="504">
        <v>9970181103.9099998</v>
      </c>
      <c r="E42" s="576">
        <v>18963719141.229996</v>
      </c>
      <c r="F42" s="504">
        <v>7534412575.0199986</v>
      </c>
      <c r="G42" s="504">
        <v>10182399196.269999</v>
      </c>
      <c r="H42" s="576">
        <v>17716811771.289997</v>
      </c>
      <c r="J42" s="505"/>
    </row>
    <row r="43" spans="1:10">
      <c r="A43" s="342">
        <v>17.2</v>
      </c>
      <c r="B43" s="345" t="s">
        <v>594</v>
      </c>
      <c r="C43" s="504">
        <v>1960340402.96</v>
      </c>
      <c r="D43" s="504">
        <v>635529462.20000005</v>
      </c>
      <c r="E43" s="576">
        <v>2595869865.1599998</v>
      </c>
      <c r="F43" s="504">
        <v>1756855696.4099998</v>
      </c>
      <c r="G43" s="504">
        <v>873885608.25999963</v>
      </c>
      <c r="H43" s="576">
        <v>2630741304.6699996</v>
      </c>
      <c r="J43" s="505"/>
    </row>
    <row r="44" spans="1:10">
      <c r="A44" s="342">
        <v>17.3</v>
      </c>
      <c r="B44" s="344" t="s">
        <v>595</v>
      </c>
      <c r="C44" s="504">
        <v>0</v>
      </c>
      <c r="D44" s="504">
        <v>620622160.5</v>
      </c>
      <c r="E44" s="576">
        <v>620622160.5</v>
      </c>
      <c r="F44" s="504">
        <v>0</v>
      </c>
      <c r="G44" s="504">
        <v>1259907122.46</v>
      </c>
      <c r="H44" s="576">
        <v>1259907122.46</v>
      </c>
      <c r="J44" s="505"/>
    </row>
    <row r="45" spans="1:10">
      <c r="A45" s="342">
        <v>17.399999999999999</v>
      </c>
      <c r="B45" s="344" t="s">
        <v>596</v>
      </c>
      <c r="C45" s="504">
        <v>2062978.31</v>
      </c>
      <c r="D45" s="504">
        <v>73304581.459999993</v>
      </c>
      <c r="E45" s="576">
        <v>75367559.769999996</v>
      </c>
      <c r="F45" s="504">
        <v>2306963.67</v>
      </c>
      <c r="G45" s="504">
        <v>61402828.640000001</v>
      </c>
      <c r="H45" s="576">
        <v>63709792.310000002</v>
      </c>
      <c r="J45" s="505"/>
    </row>
    <row r="46" spans="1:10">
      <c r="A46" s="342">
        <v>18</v>
      </c>
      <c r="B46" s="346" t="s">
        <v>597</v>
      </c>
      <c r="C46" s="504">
        <v>13358068.750000004</v>
      </c>
      <c r="D46" s="504">
        <v>7023009.4699999997</v>
      </c>
      <c r="E46" s="576">
        <v>20381078.220000003</v>
      </c>
      <c r="F46" s="504">
        <v>14721555.170000002</v>
      </c>
      <c r="G46" s="504">
        <v>4171051.5</v>
      </c>
      <c r="H46" s="576">
        <v>18892606.670000002</v>
      </c>
      <c r="J46" s="505"/>
    </row>
    <row r="47" spans="1:10">
      <c r="A47" s="342">
        <v>19</v>
      </c>
      <c r="B47" s="346" t="s">
        <v>598</v>
      </c>
      <c r="C47" s="504">
        <v>128126238.91</v>
      </c>
      <c r="D47" s="504">
        <v>0</v>
      </c>
      <c r="E47" s="576">
        <v>128126238.91</v>
      </c>
      <c r="F47" s="504">
        <v>16149656.59</v>
      </c>
      <c r="G47" s="504">
        <v>0</v>
      </c>
      <c r="H47" s="576">
        <v>16149656.59</v>
      </c>
      <c r="J47" s="505"/>
    </row>
    <row r="48" spans="1:10">
      <c r="A48" s="342">
        <v>19.100000000000001</v>
      </c>
      <c r="B48" s="347" t="s">
        <v>599</v>
      </c>
      <c r="C48" s="504">
        <v>18272712.129999999</v>
      </c>
      <c r="D48" s="504">
        <v>0</v>
      </c>
      <c r="E48" s="576">
        <v>18272712.129999999</v>
      </c>
      <c r="F48" s="504">
        <v>14115200.65</v>
      </c>
      <c r="G48" s="504">
        <v>0</v>
      </c>
      <c r="H48" s="576">
        <v>14115200.65</v>
      </c>
      <c r="J48" s="505"/>
    </row>
    <row r="49" spans="1:10">
      <c r="A49" s="342">
        <v>19.2</v>
      </c>
      <c r="B49" s="348" t="s">
        <v>600</v>
      </c>
      <c r="C49" s="504">
        <v>109853526.78</v>
      </c>
      <c r="D49" s="504">
        <v>0</v>
      </c>
      <c r="E49" s="576">
        <v>109853526.78</v>
      </c>
      <c r="F49" s="504">
        <v>2034455.94</v>
      </c>
      <c r="G49" s="504">
        <v>0</v>
      </c>
      <c r="H49" s="576">
        <v>2034455.94</v>
      </c>
      <c r="J49" s="505"/>
    </row>
    <row r="50" spans="1:10">
      <c r="A50" s="342">
        <v>20</v>
      </c>
      <c r="B50" s="349" t="s">
        <v>601</v>
      </c>
      <c r="C50" s="504">
        <v>0</v>
      </c>
      <c r="D50" s="504">
        <v>1314207597.1500001</v>
      </c>
      <c r="E50" s="576">
        <v>1314207597.1500001</v>
      </c>
      <c r="F50" s="504">
        <v>0</v>
      </c>
      <c r="G50" s="504">
        <v>593206120.08000016</v>
      </c>
      <c r="H50" s="576">
        <v>593206120.08000016</v>
      </c>
      <c r="J50" s="505"/>
    </row>
    <row r="51" spans="1:10">
      <c r="A51" s="342">
        <v>21</v>
      </c>
      <c r="B51" s="337" t="s">
        <v>602</v>
      </c>
      <c r="C51" s="504">
        <v>324199869.98999995</v>
      </c>
      <c r="D51" s="504">
        <v>97700693.960000008</v>
      </c>
      <c r="E51" s="576">
        <v>421900563.94999993</v>
      </c>
      <c r="F51" s="504">
        <v>320592971.69999999</v>
      </c>
      <c r="G51" s="504">
        <v>80592886.730000004</v>
      </c>
      <c r="H51" s="576">
        <v>401185858.43000001</v>
      </c>
      <c r="J51" s="505"/>
    </row>
    <row r="52" spans="1:10">
      <c r="A52" s="342">
        <v>21.1</v>
      </c>
      <c r="B52" s="345" t="s">
        <v>603</v>
      </c>
      <c r="C52" s="504">
        <v>221145142.94</v>
      </c>
      <c r="D52" s="504">
        <v>0</v>
      </c>
      <c r="E52" s="576">
        <v>221145142.94</v>
      </c>
      <c r="F52" s="504">
        <v>238458109.94</v>
      </c>
      <c r="G52" s="504">
        <v>0</v>
      </c>
      <c r="H52" s="576">
        <v>238458109.94</v>
      </c>
      <c r="J52" s="505"/>
    </row>
    <row r="53" spans="1:10">
      <c r="A53" s="342">
        <v>22</v>
      </c>
      <c r="B53" s="350" t="s">
        <v>604</v>
      </c>
      <c r="C53" s="504">
        <v>11501910875.369997</v>
      </c>
      <c r="D53" s="504">
        <v>12718568608.649998</v>
      </c>
      <c r="E53" s="576">
        <v>24220479484.019997</v>
      </c>
      <c r="F53" s="504">
        <v>9703227440.9399986</v>
      </c>
      <c r="G53" s="504">
        <v>13055564813.939997</v>
      </c>
      <c r="H53" s="576">
        <v>22758792254.879997</v>
      </c>
      <c r="J53" s="505"/>
    </row>
    <row r="54" spans="1:10" ht="24" customHeight="1">
      <c r="A54" s="342"/>
      <c r="B54" s="351" t="s">
        <v>605</v>
      </c>
      <c r="C54" s="682"/>
      <c r="D54" s="683"/>
      <c r="E54" s="683"/>
      <c r="F54" s="683"/>
      <c r="G54" s="683"/>
      <c r="H54" s="684"/>
      <c r="J54" s="505"/>
    </row>
    <row r="55" spans="1:10">
      <c r="A55" s="342">
        <v>23</v>
      </c>
      <c r="B55" s="349" t="s">
        <v>606</v>
      </c>
      <c r="C55" s="504">
        <v>21015907.690000001</v>
      </c>
      <c r="D55" s="504">
        <v>0</v>
      </c>
      <c r="E55" s="576">
        <v>21015907.690000001</v>
      </c>
      <c r="F55" s="504">
        <v>21014386.690000001</v>
      </c>
      <c r="G55" s="504">
        <v>0</v>
      </c>
      <c r="H55" s="576">
        <v>21014386.690000001</v>
      </c>
      <c r="J55" s="505"/>
    </row>
    <row r="56" spans="1:10">
      <c r="A56" s="342">
        <v>24</v>
      </c>
      <c r="B56" s="349" t="s">
        <v>607</v>
      </c>
      <c r="C56" s="504">
        <v>0</v>
      </c>
      <c r="D56" s="504">
        <v>0</v>
      </c>
      <c r="E56" s="576">
        <v>0</v>
      </c>
      <c r="F56" s="504">
        <v>0</v>
      </c>
      <c r="G56" s="504">
        <v>0</v>
      </c>
      <c r="H56" s="576">
        <v>0</v>
      </c>
      <c r="J56" s="505"/>
    </row>
    <row r="57" spans="1:10">
      <c r="A57" s="342">
        <v>25</v>
      </c>
      <c r="B57" s="346" t="s">
        <v>608</v>
      </c>
      <c r="C57" s="504">
        <v>521190199.20999998</v>
      </c>
      <c r="D57" s="504">
        <v>0</v>
      </c>
      <c r="E57" s="576">
        <v>521190199.20999998</v>
      </c>
      <c r="F57" s="504">
        <v>521189671.20999998</v>
      </c>
      <c r="G57" s="504">
        <v>0</v>
      </c>
      <c r="H57" s="576">
        <v>521189671.20999998</v>
      </c>
      <c r="J57" s="505"/>
    </row>
    <row r="58" spans="1:10">
      <c r="A58" s="342">
        <v>26</v>
      </c>
      <c r="B58" s="346" t="s">
        <v>609</v>
      </c>
      <c r="C58" s="504">
        <v>-100</v>
      </c>
      <c r="D58" s="504">
        <v>0</v>
      </c>
      <c r="E58" s="576">
        <v>-100</v>
      </c>
      <c r="F58" s="504">
        <v>0</v>
      </c>
      <c r="G58" s="504">
        <v>0</v>
      </c>
      <c r="H58" s="576">
        <v>0</v>
      </c>
      <c r="J58" s="505"/>
    </row>
    <row r="59" spans="1:10">
      <c r="A59" s="342">
        <v>27</v>
      </c>
      <c r="B59" s="346" t="s">
        <v>610</v>
      </c>
      <c r="C59" s="504">
        <v>-93262627.140000001</v>
      </c>
      <c r="D59" s="504">
        <v>0</v>
      </c>
      <c r="E59" s="576">
        <v>-93262627.140000001</v>
      </c>
      <c r="F59" s="504">
        <v>-56655471.789999999</v>
      </c>
      <c r="G59" s="504">
        <v>0</v>
      </c>
      <c r="H59" s="576">
        <v>-56655471.789999999</v>
      </c>
      <c r="J59" s="505"/>
    </row>
    <row r="60" spans="1:10">
      <c r="A60" s="342">
        <v>27.1</v>
      </c>
      <c r="B60" s="344" t="s">
        <v>611</v>
      </c>
      <c r="C60" s="504">
        <v>0</v>
      </c>
      <c r="D60" s="504">
        <v>0</v>
      </c>
      <c r="E60" s="576">
        <v>0</v>
      </c>
      <c r="F60" s="504">
        <v>0</v>
      </c>
      <c r="G60" s="504">
        <v>0</v>
      </c>
      <c r="H60" s="576">
        <v>0</v>
      </c>
      <c r="J60" s="505"/>
    </row>
    <row r="61" spans="1:10">
      <c r="A61" s="342">
        <v>27.2</v>
      </c>
      <c r="B61" s="344" t="s">
        <v>612</v>
      </c>
      <c r="C61" s="504">
        <v>-93262627.140000001</v>
      </c>
      <c r="D61" s="504">
        <v>0</v>
      </c>
      <c r="E61" s="576">
        <v>-93262627.140000001</v>
      </c>
      <c r="F61" s="504">
        <v>-56655471.789999999</v>
      </c>
      <c r="G61" s="504">
        <v>0</v>
      </c>
      <c r="H61" s="576">
        <v>-56655471.789999999</v>
      </c>
      <c r="J61" s="505"/>
    </row>
    <row r="62" spans="1:10">
      <c r="A62" s="342">
        <v>28</v>
      </c>
      <c r="B62" s="352" t="s">
        <v>613</v>
      </c>
      <c r="C62" s="504">
        <v>0</v>
      </c>
      <c r="D62" s="504">
        <v>0</v>
      </c>
      <c r="E62" s="576">
        <v>0</v>
      </c>
      <c r="F62" s="504">
        <v>0</v>
      </c>
      <c r="G62" s="504">
        <v>0</v>
      </c>
      <c r="H62" s="576">
        <v>0</v>
      </c>
      <c r="J62" s="505"/>
    </row>
    <row r="63" spans="1:10">
      <c r="A63" s="342">
        <v>29</v>
      </c>
      <c r="B63" s="346" t="s">
        <v>614</v>
      </c>
      <c r="C63" s="504">
        <v>10862262.57</v>
      </c>
      <c r="D63" s="504">
        <v>0</v>
      </c>
      <c r="E63" s="576">
        <v>10862262.57</v>
      </c>
      <c r="F63" s="504">
        <v>-6644466.3399999999</v>
      </c>
      <c r="G63" s="504">
        <v>0</v>
      </c>
      <c r="H63" s="576">
        <v>-6644466.3399999999</v>
      </c>
      <c r="J63" s="505"/>
    </row>
    <row r="64" spans="1:10">
      <c r="A64" s="342">
        <v>29.1</v>
      </c>
      <c r="B64" s="336" t="s">
        <v>615</v>
      </c>
      <c r="C64" s="504">
        <v>0</v>
      </c>
      <c r="D64" s="504">
        <v>0</v>
      </c>
      <c r="E64" s="576">
        <v>0</v>
      </c>
      <c r="F64" s="504">
        <v>0</v>
      </c>
      <c r="G64" s="504">
        <v>0</v>
      </c>
      <c r="H64" s="576">
        <v>0</v>
      </c>
      <c r="J64" s="505"/>
    </row>
    <row r="65" spans="1:10" ht="25" customHeight="1">
      <c r="A65" s="342">
        <v>29.2</v>
      </c>
      <c r="B65" s="360" t="s">
        <v>616</v>
      </c>
      <c r="C65" s="504">
        <v>0</v>
      </c>
      <c r="D65" s="504">
        <v>0</v>
      </c>
      <c r="E65" s="576">
        <v>0</v>
      </c>
      <c r="F65" s="504">
        <v>0</v>
      </c>
      <c r="G65" s="504">
        <v>0</v>
      </c>
      <c r="H65" s="576">
        <v>0</v>
      </c>
      <c r="J65" s="505"/>
    </row>
    <row r="66" spans="1:10" ht="22.5" customHeight="1">
      <c r="A66" s="342">
        <v>29.3</v>
      </c>
      <c r="B66" s="360" t="s">
        <v>617</v>
      </c>
      <c r="C66" s="504">
        <v>10862262.57</v>
      </c>
      <c r="D66" s="504">
        <v>0</v>
      </c>
      <c r="E66" s="576">
        <v>10862262.57</v>
      </c>
      <c r="F66" s="504">
        <v>-6644466.3399999999</v>
      </c>
      <c r="G66" s="504">
        <v>0</v>
      </c>
      <c r="H66" s="576">
        <v>-6644466.3399999999</v>
      </c>
      <c r="J66" s="505"/>
    </row>
    <row r="67" spans="1:10">
      <c r="A67" s="342">
        <v>30</v>
      </c>
      <c r="B67" s="333" t="s">
        <v>618</v>
      </c>
      <c r="C67" s="504">
        <v>3857203770.7600007</v>
      </c>
      <c r="D67" s="504">
        <v>0</v>
      </c>
      <c r="E67" s="576">
        <v>3857203770.7600007</v>
      </c>
      <c r="F67" s="504">
        <v>3468262337.519999</v>
      </c>
      <c r="G67" s="504">
        <v>0</v>
      </c>
      <c r="H67" s="576">
        <v>3468262337.519999</v>
      </c>
      <c r="J67" s="505"/>
    </row>
    <row r="68" spans="1:10">
      <c r="A68" s="342">
        <v>31</v>
      </c>
      <c r="B68" s="353" t="s">
        <v>619</v>
      </c>
      <c r="C68" s="504">
        <v>4317009413.0900011</v>
      </c>
      <c r="D68" s="504">
        <v>0</v>
      </c>
      <c r="E68" s="576">
        <v>4317009413.0900011</v>
      </c>
      <c r="F68" s="504">
        <v>3947166457.289999</v>
      </c>
      <c r="G68" s="504">
        <v>0</v>
      </c>
      <c r="H68" s="576">
        <v>3947166457.289999</v>
      </c>
      <c r="J68" s="505"/>
    </row>
    <row r="69" spans="1:10">
      <c r="A69" s="342">
        <v>32</v>
      </c>
      <c r="B69" s="354" t="s">
        <v>620</v>
      </c>
      <c r="C69" s="504">
        <v>15818920288.459999</v>
      </c>
      <c r="D69" s="504">
        <v>12718568608.649998</v>
      </c>
      <c r="E69" s="576">
        <v>28537488897.109997</v>
      </c>
      <c r="F69" s="504">
        <v>13650393898.229998</v>
      </c>
      <c r="G69" s="504">
        <v>13055564813.939997</v>
      </c>
      <c r="H69" s="576">
        <v>26705958712.169994</v>
      </c>
      <c r="J69" s="505"/>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85" zoomScaleNormal="85" workbookViewId="0"/>
  </sheetViews>
  <sheetFormatPr defaultRowHeight="14.5"/>
  <cols>
    <col min="2" max="2" width="66.6328125" customWidth="1"/>
    <col min="3" max="8" width="17.81640625" style="501" customWidth="1"/>
  </cols>
  <sheetData>
    <row r="1" spans="1:8" s="5" customFormat="1" ht="14">
      <c r="A1" s="2" t="s">
        <v>30</v>
      </c>
      <c r="B1" s="3" t="str">
        <f>'Info '!C2</f>
        <v>JSC TBC Bank</v>
      </c>
      <c r="C1" s="496"/>
      <c r="D1" s="497"/>
      <c r="E1" s="497"/>
      <c r="F1" s="497"/>
      <c r="G1" s="497"/>
      <c r="H1" s="502"/>
    </row>
    <row r="2" spans="1:8" s="5" customFormat="1" ht="14">
      <c r="A2" s="2" t="s">
        <v>31</v>
      </c>
      <c r="B2" s="283">
        <f>'1. key ratios '!B2</f>
        <v>45199</v>
      </c>
      <c r="C2" s="498"/>
      <c r="D2" s="499"/>
      <c r="E2" s="499"/>
      <c r="F2" s="499"/>
      <c r="G2" s="499"/>
      <c r="H2" s="503"/>
    </row>
    <row r="4" spans="1:8">
      <c r="A4" s="693" t="s">
        <v>6</v>
      </c>
      <c r="B4" s="695" t="s">
        <v>621</v>
      </c>
      <c r="C4" s="688" t="s">
        <v>558</v>
      </c>
      <c r="D4" s="688"/>
      <c r="E4" s="688"/>
      <c r="F4" s="688" t="s">
        <v>559</v>
      </c>
      <c r="G4" s="688"/>
      <c r="H4" s="689"/>
    </row>
    <row r="5" spans="1:8" ht="15.5" customHeight="1">
      <c r="A5" s="694"/>
      <c r="B5" s="696"/>
      <c r="C5" s="506" t="s">
        <v>32</v>
      </c>
      <c r="D5" s="506" t="s">
        <v>33</v>
      </c>
      <c r="E5" s="506" t="s">
        <v>34</v>
      </c>
      <c r="F5" s="506" t="s">
        <v>32</v>
      </c>
      <c r="G5" s="506" t="s">
        <v>33</v>
      </c>
      <c r="H5" s="506" t="s">
        <v>34</v>
      </c>
    </row>
    <row r="6" spans="1:8">
      <c r="A6" s="358">
        <v>1</v>
      </c>
      <c r="B6" s="359" t="s">
        <v>622</v>
      </c>
      <c r="C6" s="504">
        <v>1299005241.3700011</v>
      </c>
      <c r="D6" s="504">
        <v>598703188.26000094</v>
      </c>
      <c r="E6" s="576">
        <v>1897708429.630002</v>
      </c>
      <c r="F6" s="504">
        <v>1103936714.6643996</v>
      </c>
      <c r="G6" s="504">
        <v>456422461.40059853</v>
      </c>
      <c r="H6" s="576">
        <v>1560359176.0649981</v>
      </c>
    </row>
    <row r="7" spans="1:8">
      <c r="A7" s="358">
        <v>1.1000000000000001</v>
      </c>
      <c r="B7" s="360" t="s">
        <v>565</v>
      </c>
      <c r="C7" s="504">
        <v>0</v>
      </c>
      <c r="D7" s="504">
        <v>0</v>
      </c>
      <c r="E7" s="576">
        <v>0</v>
      </c>
      <c r="F7" s="504">
        <v>0</v>
      </c>
      <c r="G7" s="504">
        <v>0</v>
      </c>
      <c r="H7" s="576">
        <v>0</v>
      </c>
    </row>
    <row r="8" spans="1:8">
      <c r="A8" s="358">
        <v>1.2</v>
      </c>
      <c r="B8" s="360" t="s">
        <v>567</v>
      </c>
      <c r="C8" s="504">
        <v>0</v>
      </c>
      <c r="D8" s="504">
        <v>0</v>
      </c>
      <c r="E8" s="576">
        <v>0</v>
      </c>
      <c r="F8" s="504">
        <v>0</v>
      </c>
      <c r="G8" s="504">
        <v>0</v>
      </c>
      <c r="H8" s="576">
        <v>0</v>
      </c>
    </row>
    <row r="9" spans="1:8" ht="21.5" customHeight="1">
      <c r="A9" s="358">
        <v>1.3</v>
      </c>
      <c r="B9" s="360" t="s">
        <v>623</v>
      </c>
      <c r="C9" s="504">
        <v>0</v>
      </c>
      <c r="D9" s="504">
        <v>0</v>
      </c>
      <c r="E9" s="576">
        <v>0</v>
      </c>
      <c r="F9" s="504">
        <v>0</v>
      </c>
      <c r="G9" s="504">
        <v>0</v>
      </c>
      <c r="H9" s="576">
        <v>0</v>
      </c>
    </row>
    <row r="10" spans="1:8">
      <c r="A10" s="358">
        <v>1.4</v>
      </c>
      <c r="B10" s="360" t="s">
        <v>569</v>
      </c>
      <c r="C10" s="504">
        <v>207064355.75999999</v>
      </c>
      <c r="D10" s="504">
        <v>9408993.3000000007</v>
      </c>
      <c r="E10" s="576">
        <v>216473349.06</v>
      </c>
      <c r="F10" s="504">
        <v>132659785.13</v>
      </c>
      <c r="G10" s="504">
        <v>6982707</v>
      </c>
      <c r="H10" s="576">
        <v>139642492.13</v>
      </c>
    </row>
    <row r="11" spans="1:8">
      <c r="A11" s="358">
        <v>1.5</v>
      </c>
      <c r="B11" s="360" t="s">
        <v>573</v>
      </c>
      <c r="C11" s="504">
        <v>1091940885.6100011</v>
      </c>
      <c r="D11" s="504">
        <v>589294194.96000099</v>
      </c>
      <c r="E11" s="576">
        <v>1681235080.5700021</v>
      </c>
      <c r="F11" s="504">
        <v>971276929.53439951</v>
      </c>
      <c r="G11" s="504">
        <v>449439754.40059853</v>
      </c>
      <c r="H11" s="576">
        <v>1420716683.934998</v>
      </c>
    </row>
    <row r="12" spans="1:8">
      <c r="A12" s="358">
        <v>1.6</v>
      </c>
      <c r="B12" s="361" t="s">
        <v>455</v>
      </c>
      <c r="C12" s="504">
        <v>0</v>
      </c>
      <c r="D12" s="504">
        <v>0</v>
      </c>
      <c r="E12" s="576">
        <v>0</v>
      </c>
      <c r="F12" s="504">
        <v>0</v>
      </c>
      <c r="G12" s="504">
        <v>0</v>
      </c>
      <c r="H12" s="576">
        <v>0</v>
      </c>
    </row>
    <row r="13" spans="1:8">
      <c r="A13" s="358">
        <v>2</v>
      </c>
      <c r="B13" s="362" t="s">
        <v>624</v>
      </c>
      <c r="C13" s="504">
        <v>-704764951.4000001</v>
      </c>
      <c r="D13" s="504">
        <v>-206176485.23999998</v>
      </c>
      <c r="E13" s="576">
        <v>-910941436.6400001</v>
      </c>
      <c r="F13" s="504">
        <v>-496866578.88589996</v>
      </c>
      <c r="G13" s="504">
        <v>-214362198.20710003</v>
      </c>
      <c r="H13" s="576">
        <v>-711228777.09299994</v>
      </c>
    </row>
    <row r="14" spans="1:8">
      <c r="A14" s="358">
        <v>2.1</v>
      </c>
      <c r="B14" s="360" t="s">
        <v>625</v>
      </c>
      <c r="C14" s="504">
        <v>0</v>
      </c>
      <c r="D14" s="504">
        <v>0</v>
      </c>
      <c r="E14" s="576">
        <v>0</v>
      </c>
      <c r="F14" s="504">
        <v>0</v>
      </c>
      <c r="G14" s="504">
        <v>0</v>
      </c>
      <c r="H14" s="576">
        <v>0</v>
      </c>
    </row>
    <row r="15" spans="1:8" ht="24.5" customHeight="1">
      <c r="A15" s="358">
        <v>2.2000000000000002</v>
      </c>
      <c r="B15" s="360" t="s">
        <v>626</v>
      </c>
      <c r="C15" s="504">
        <v>0</v>
      </c>
      <c r="D15" s="504">
        <v>0</v>
      </c>
      <c r="E15" s="576">
        <v>0</v>
      </c>
      <c r="F15" s="504">
        <v>0</v>
      </c>
      <c r="G15" s="504">
        <v>0</v>
      </c>
      <c r="H15" s="576">
        <v>0</v>
      </c>
    </row>
    <row r="16" spans="1:8" ht="20.5" customHeight="1">
      <c r="A16" s="358">
        <v>2.2999999999999998</v>
      </c>
      <c r="B16" s="360" t="s">
        <v>627</v>
      </c>
      <c r="C16" s="504">
        <v>-704764951.4000001</v>
      </c>
      <c r="D16" s="504">
        <v>-206176485.23999998</v>
      </c>
      <c r="E16" s="576">
        <v>-910941436.6400001</v>
      </c>
      <c r="F16" s="504">
        <v>-496866578.88589996</v>
      </c>
      <c r="G16" s="504">
        <v>-214362198.20710003</v>
      </c>
      <c r="H16" s="576">
        <v>-711228777.09299994</v>
      </c>
    </row>
    <row r="17" spans="1:8">
      <c r="A17" s="358">
        <v>2.4</v>
      </c>
      <c r="B17" s="360" t="s">
        <v>628</v>
      </c>
      <c r="C17" s="504">
        <v>0</v>
      </c>
      <c r="D17" s="504">
        <v>0</v>
      </c>
      <c r="E17" s="576">
        <v>0</v>
      </c>
      <c r="F17" s="504">
        <v>0</v>
      </c>
      <c r="G17" s="504">
        <v>0</v>
      </c>
      <c r="H17" s="576">
        <v>0</v>
      </c>
    </row>
    <row r="18" spans="1:8">
      <c r="A18" s="358">
        <v>3</v>
      </c>
      <c r="B18" s="362" t="s">
        <v>629</v>
      </c>
      <c r="C18" s="504">
        <v>9999999.8699999992</v>
      </c>
      <c r="D18" s="504">
        <v>0</v>
      </c>
      <c r="E18" s="576">
        <v>9999999.8699999992</v>
      </c>
      <c r="F18" s="504">
        <v>5958500</v>
      </c>
      <c r="G18" s="504">
        <v>0</v>
      </c>
      <c r="H18" s="576">
        <v>5958500</v>
      </c>
    </row>
    <row r="19" spans="1:8">
      <c r="A19" s="358">
        <v>4</v>
      </c>
      <c r="B19" s="362" t="s">
        <v>630</v>
      </c>
      <c r="C19" s="504">
        <v>267787556.76999995</v>
      </c>
      <c r="D19" s="504">
        <v>114614247.23999998</v>
      </c>
      <c r="E19" s="576">
        <v>382401804.00999993</v>
      </c>
      <c r="F19" s="504">
        <v>229218719.21089998</v>
      </c>
      <c r="G19" s="504">
        <v>86474239.83540003</v>
      </c>
      <c r="H19" s="576">
        <v>315692959.04629999</v>
      </c>
    </row>
    <row r="20" spans="1:8">
      <c r="A20" s="358">
        <v>5</v>
      </c>
      <c r="B20" s="362" t="s">
        <v>631</v>
      </c>
      <c r="C20" s="504">
        <v>-106839323.23999999</v>
      </c>
      <c r="D20" s="504">
        <v>-89323976.719999984</v>
      </c>
      <c r="E20" s="576">
        <v>-196163299.95999998</v>
      </c>
      <c r="F20" s="504">
        <v>-82276041.426099986</v>
      </c>
      <c r="G20" s="504">
        <v>-80984553.877699926</v>
      </c>
      <c r="H20" s="576">
        <v>-163260595.30379993</v>
      </c>
    </row>
    <row r="21" spans="1:8" ht="24" customHeight="1">
      <c r="A21" s="358">
        <v>6</v>
      </c>
      <c r="B21" s="362" t="s">
        <v>632</v>
      </c>
      <c r="C21" s="504">
        <v>5604269.2499999991</v>
      </c>
      <c r="D21" s="504">
        <v>1965694.5400000003</v>
      </c>
      <c r="E21" s="576">
        <v>7569963.7899999991</v>
      </c>
      <c r="F21" s="504">
        <v>7573043.6349999988</v>
      </c>
      <c r="G21" s="504">
        <v>802265.11400000018</v>
      </c>
      <c r="H21" s="576">
        <v>8375308.7489999989</v>
      </c>
    </row>
    <row r="22" spans="1:8" ht="18.5" customHeight="1">
      <c r="A22" s="358">
        <v>7</v>
      </c>
      <c r="B22" s="362" t="s">
        <v>633</v>
      </c>
      <c r="C22" s="504">
        <v>0</v>
      </c>
      <c r="D22" s="504">
        <v>0</v>
      </c>
      <c r="E22" s="576">
        <v>0</v>
      </c>
      <c r="F22" s="504">
        <v>0</v>
      </c>
      <c r="G22" s="504">
        <v>0</v>
      </c>
      <c r="H22" s="576">
        <v>0</v>
      </c>
    </row>
    <row r="23" spans="1:8" ht="25.5" customHeight="1">
      <c r="A23" s="358">
        <v>8</v>
      </c>
      <c r="B23" s="363" t="s">
        <v>634</v>
      </c>
      <c r="C23" s="504">
        <v>57295189.250000007</v>
      </c>
      <c r="D23" s="504">
        <v>6213333.3499999996</v>
      </c>
      <c r="E23" s="576">
        <v>63508522.600000009</v>
      </c>
      <c r="F23" s="504">
        <v>0</v>
      </c>
      <c r="G23" s="504">
        <v>13794638.782500001</v>
      </c>
      <c r="H23" s="576">
        <v>13794638.782500001</v>
      </c>
    </row>
    <row r="24" spans="1:8" ht="34.5" customHeight="1">
      <c r="A24" s="358">
        <v>9</v>
      </c>
      <c r="B24" s="363" t="s">
        <v>635</v>
      </c>
      <c r="C24" s="504">
        <v>0</v>
      </c>
      <c r="D24" s="504">
        <v>0</v>
      </c>
      <c r="E24" s="576">
        <v>0</v>
      </c>
      <c r="F24" s="504">
        <v>0</v>
      </c>
      <c r="G24" s="504">
        <v>0</v>
      </c>
      <c r="H24" s="576">
        <v>0</v>
      </c>
    </row>
    <row r="25" spans="1:8">
      <c r="A25" s="358">
        <v>10</v>
      </c>
      <c r="B25" s="362" t="s">
        <v>636</v>
      </c>
      <c r="C25" s="504">
        <v>202165633.89999998</v>
      </c>
      <c r="D25" s="504">
        <v>0</v>
      </c>
      <c r="E25" s="576">
        <v>202165633.89999998</v>
      </c>
      <c r="F25" s="504">
        <v>270767483.2295996</v>
      </c>
      <c r="G25" s="504">
        <v>0</v>
      </c>
      <c r="H25" s="576">
        <v>270767483.2295996</v>
      </c>
    </row>
    <row r="26" spans="1:8">
      <c r="A26" s="358">
        <v>11</v>
      </c>
      <c r="B26" s="364" t="s">
        <v>637</v>
      </c>
      <c r="C26" s="504">
        <v>0</v>
      </c>
      <c r="D26" s="504">
        <v>0</v>
      </c>
      <c r="E26" s="576">
        <v>0</v>
      </c>
      <c r="F26" s="504">
        <v>0</v>
      </c>
      <c r="G26" s="504">
        <v>0</v>
      </c>
      <c r="H26" s="576">
        <v>0</v>
      </c>
    </row>
    <row r="27" spans="1:8">
      <c r="A27" s="358">
        <v>12</v>
      </c>
      <c r="B27" s="362" t="s">
        <v>638</v>
      </c>
      <c r="C27" s="504">
        <v>15359108.539999999</v>
      </c>
      <c r="D27" s="504">
        <v>369140.54</v>
      </c>
      <c r="E27" s="576">
        <v>15728249.079999998</v>
      </c>
      <c r="F27" s="504">
        <v>3388242.4325999995</v>
      </c>
      <c r="G27" s="504">
        <v>10337355.7293</v>
      </c>
      <c r="H27" s="576">
        <v>13725598.161899999</v>
      </c>
    </row>
    <row r="28" spans="1:8">
      <c r="A28" s="358">
        <v>13</v>
      </c>
      <c r="B28" s="365" t="s">
        <v>639</v>
      </c>
      <c r="C28" s="504">
        <v>-46350958.280000009</v>
      </c>
      <c r="D28" s="504">
        <v>-24627445.669999998</v>
      </c>
      <c r="E28" s="576">
        <v>-70978403.950000003</v>
      </c>
      <c r="F28" s="504">
        <v>-38529042.662700005</v>
      </c>
      <c r="G28" s="504">
        <v>-20020315.543299992</v>
      </c>
      <c r="H28" s="576">
        <v>-58549358.206</v>
      </c>
    </row>
    <row r="29" spans="1:8">
      <c r="A29" s="358">
        <v>14</v>
      </c>
      <c r="B29" s="366" t="s">
        <v>640</v>
      </c>
      <c r="C29" s="504">
        <v>-275478429.81999999</v>
      </c>
      <c r="D29" s="504">
        <v>-11672510.23</v>
      </c>
      <c r="E29" s="576">
        <v>-287150940.05000001</v>
      </c>
      <c r="F29" s="504">
        <v>-218507262.49210003</v>
      </c>
      <c r="G29" s="504">
        <v>-11645292.389799999</v>
      </c>
      <c r="H29" s="576">
        <v>-230152554.88190004</v>
      </c>
    </row>
    <row r="30" spans="1:8">
      <c r="A30" s="358">
        <v>14.1</v>
      </c>
      <c r="B30" s="335" t="s">
        <v>641</v>
      </c>
      <c r="C30" s="504">
        <v>-246657423.30999997</v>
      </c>
      <c r="D30" s="504">
        <v>0</v>
      </c>
      <c r="E30" s="576">
        <v>-246657423.30999997</v>
      </c>
      <c r="F30" s="504">
        <v>-198407661.68640003</v>
      </c>
      <c r="G30" s="504">
        <v>-2727653.5399999996</v>
      </c>
      <c r="H30" s="576">
        <v>-201135315.22640002</v>
      </c>
    </row>
    <row r="31" spans="1:8">
      <c r="A31" s="358">
        <v>14.2</v>
      </c>
      <c r="B31" s="335" t="s">
        <v>642</v>
      </c>
      <c r="C31" s="504">
        <v>-28821006.509999994</v>
      </c>
      <c r="D31" s="504">
        <v>-11672510.23</v>
      </c>
      <c r="E31" s="576">
        <v>-40493516.739999995</v>
      </c>
      <c r="F31" s="504">
        <v>-20099600.805700004</v>
      </c>
      <c r="G31" s="504">
        <v>-8917638.8498</v>
      </c>
      <c r="H31" s="576">
        <v>-29017239.655500002</v>
      </c>
    </row>
    <row r="32" spans="1:8">
      <c r="A32" s="358">
        <v>15</v>
      </c>
      <c r="B32" s="362" t="s">
        <v>643</v>
      </c>
      <c r="C32" s="504">
        <v>-65569714.929999992</v>
      </c>
      <c r="D32" s="504">
        <v>0</v>
      </c>
      <c r="E32" s="576">
        <v>-65569714.929999992</v>
      </c>
      <c r="F32" s="504">
        <v>-56149654.005099997</v>
      </c>
      <c r="G32" s="504">
        <v>0</v>
      </c>
      <c r="H32" s="576">
        <v>-56149654.005099997</v>
      </c>
    </row>
    <row r="33" spans="1:8" ht="22.5" customHeight="1">
      <c r="A33" s="358">
        <v>16</v>
      </c>
      <c r="B33" s="333" t="s">
        <v>644</v>
      </c>
      <c r="C33" s="504">
        <v>779330.19000000029</v>
      </c>
      <c r="D33" s="504">
        <v>701792.31999999983</v>
      </c>
      <c r="E33" s="576">
        <v>1481122.5100000002</v>
      </c>
      <c r="F33" s="504">
        <v>2518151.1217</v>
      </c>
      <c r="G33" s="504">
        <v>885633.14479999954</v>
      </c>
      <c r="H33" s="576">
        <v>3403784.2664999994</v>
      </c>
    </row>
    <row r="34" spans="1:8">
      <c r="A34" s="358">
        <v>17</v>
      </c>
      <c r="B34" s="362" t="s">
        <v>645</v>
      </c>
      <c r="C34" s="504">
        <v>-57891.950000000128</v>
      </c>
      <c r="D34" s="504">
        <v>-233120.40999999974</v>
      </c>
      <c r="E34" s="576">
        <v>-291012.35999999987</v>
      </c>
      <c r="F34" s="504">
        <v>-3533834.1157</v>
      </c>
      <c r="G34" s="504">
        <v>29803.392400000004</v>
      </c>
      <c r="H34" s="576">
        <v>-3504030.7233000002</v>
      </c>
    </row>
    <row r="35" spans="1:8">
      <c r="A35" s="358">
        <v>17.100000000000001</v>
      </c>
      <c r="B35" s="335" t="s">
        <v>646</v>
      </c>
      <c r="C35" s="504">
        <v>-57891.950000000128</v>
      </c>
      <c r="D35" s="504">
        <v>-233120.40999999974</v>
      </c>
      <c r="E35" s="576">
        <v>-291012.35999999987</v>
      </c>
      <c r="F35" s="504">
        <v>-1533834.1157</v>
      </c>
      <c r="G35" s="504">
        <v>29803.392400000004</v>
      </c>
      <c r="H35" s="576">
        <v>-1504030.7233</v>
      </c>
    </row>
    <row r="36" spans="1:8">
      <c r="A36" s="358">
        <v>17.2</v>
      </c>
      <c r="B36" s="335" t="s">
        <v>647</v>
      </c>
      <c r="C36" s="504">
        <v>0</v>
      </c>
      <c r="D36" s="504">
        <v>0</v>
      </c>
      <c r="E36" s="576">
        <v>0</v>
      </c>
      <c r="F36" s="504">
        <v>-2000000</v>
      </c>
      <c r="G36" s="504">
        <v>0</v>
      </c>
      <c r="H36" s="576">
        <v>-2000000</v>
      </c>
    </row>
    <row r="37" spans="1:8" ht="41.5" customHeight="1">
      <c r="A37" s="358">
        <v>18</v>
      </c>
      <c r="B37" s="367" t="s">
        <v>648</v>
      </c>
      <c r="C37" s="504">
        <v>-106674502.58000001</v>
      </c>
      <c r="D37" s="504">
        <v>2680376.5100000021</v>
      </c>
      <c r="E37" s="576">
        <v>-103994126.07000001</v>
      </c>
      <c r="F37" s="504">
        <v>-128973739.40309998</v>
      </c>
      <c r="G37" s="579">
        <v>39894872.146500006</v>
      </c>
      <c r="H37" s="576">
        <v>-89078867.256599978</v>
      </c>
    </row>
    <row r="38" spans="1:8">
      <c r="A38" s="358">
        <v>18.100000000000001</v>
      </c>
      <c r="B38" s="368" t="s">
        <v>649</v>
      </c>
      <c r="C38" s="504">
        <v>-626644.54</v>
      </c>
      <c r="D38" s="504">
        <v>1094.5900000000001</v>
      </c>
      <c r="E38" s="576">
        <v>-625549.95000000007</v>
      </c>
      <c r="F38" s="504">
        <v>127330.7439</v>
      </c>
      <c r="G38" s="504">
        <v>1293694.9391000001</v>
      </c>
      <c r="H38" s="576">
        <v>1421025.6830000002</v>
      </c>
    </row>
    <row r="39" spans="1:8">
      <c r="A39" s="358">
        <v>18.2</v>
      </c>
      <c r="B39" s="368" t="s">
        <v>650</v>
      </c>
      <c r="C39" s="504">
        <v>-106047858.04000001</v>
      </c>
      <c r="D39" s="504">
        <v>2679281.9200000023</v>
      </c>
      <c r="E39" s="576">
        <v>-103368576.12</v>
      </c>
      <c r="F39" s="504">
        <v>-129101070.14699998</v>
      </c>
      <c r="G39" s="504">
        <v>38601177.207400009</v>
      </c>
      <c r="H39" s="576">
        <v>-90499892.939599976</v>
      </c>
    </row>
    <row r="40" spans="1:8" ht="24.5" customHeight="1">
      <c r="A40" s="358">
        <v>19</v>
      </c>
      <c r="B40" s="367" t="s">
        <v>651</v>
      </c>
      <c r="C40" s="504">
        <v>0</v>
      </c>
      <c r="D40" s="504">
        <v>0</v>
      </c>
      <c r="E40" s="576">
        <v>0</v>
      </c>
      <c r="F40" s="504">
        <v>0</v>
      </c>
      <c r="G40" s="504">
        <v>0</v>
      </c>
      <c r="H40" s="576">
        <v>0</v>
      </c>
    </row>
    <row r="41" spans="1:8" ht="17.5" customHeight="1">
      <c r="A41" s="358">
        <v>20</v>
      </c>
      <c r="B41" s="367" t="s">
        <v>652</v>
      </c>
      <c r="C41" s="504">
        <v>460918.82999999961</v>
      </c>
      <c r="D41" s="504">
        <v>0</v>
      </c>
      <c r="E41" s="576">
        <v>460918.82999999961</v>
      </c>
      <c r="F41" s="504">
        <v>0</v>
      </c>
      <c r="G41" s="504">
        <v>0</v>
      </c>
      <c r="H41" s="576">
        <v>0</v>
      </c>
    </row>
    <row r="42" spans="1:8" ht="26.5" customHeight="1">
      <c r="A42" s="358">
        <v>21</v>
      </c>
      <c r="B42" s="367" t="s">
        <v>653</v>
      </c>
      <c r="C42" s="504">
        <v>0</v>
      </c>
      <c r="D42" s="504">
        <v>0</v>
      </c>
      <c r="E42" s="576">
        <v>0</v>
      </c>
      <c r="F42" s="504">
        <v>0</v>
      </c>
      <c r="G42" s="504">
        <v>0</v>
      </c>
      <c r="H42" s="576">
        <v>0</v>
      </c>
    </row>
    <row r="43" spans="1:8">
      <c r="A43" s="358">
        <v>22</v>
      </c>
      <c r="B43" s="369" t="s">
        <v>654</v>
      </c>
      <c r="C43" s="504">
        <v>552721475.77000105</v>
      </c>
      <c r="D43" s="504">
        <v>393214234.49000096</v>
      </c>
      <c r="E43" s="576">
        <v>945935710.26000202</v>
      </c>
      <c r="F43" s="504">
        <v>598524701.3034991</v>
      </c>
      <c r="G43" s="504">
        <v>281628909.52759862</v>
      </c>
      <c r="H43" s="576">
        <v>880153610.83109772</v>
      </c>
    </row>
    <row r="44" spans="1:8">
      <c r="A44" s="358">
        <v>23</v>
      </c>
      <c r="B44" s="369" t="s">
        <v>655</v>
      </c>
      <c r="C44" s="504">
        <v>142183301.88999999</v>
      </c>
      <c r="D44" s="504">
        <v>0</v>
      </c>
      <c r="E44" s="576">
        <v>142183301.88999999</v>
      </c>
      <c r="F44" s="504">
        <v>98582660.058599994</v>
      </c>
      <c r="G44" s="504">
        <v>0</v>
      </c>
      <c r="H44" s="576">
        <v>98582660.058599994</v>
      </c>
    </row>
    <row r="45" spans="1:8">
      <c r="A45" s="358">
        <v>24</v>
      </c>
      <c r="B45" s="370" t="s">
        <v>656</v>
      </c>
      <c r="C45" s="504">
        <v>410538173.88000107</v>
      </c>
      <c r="D45" s="504">
        <v>393214234.49000096</v>
      </c>
      <c r="E45" s="576">
        <v>803752408.37000203</v>
      </c>
      <c r="F45" s="504">
        <v>499942041.24489909</v>
      </c>
      <c r="G45" s="504">
        <v>281628909.52759862</v>
      </c>
      <c r="H45" s="576">
        <v>781570950.77249765</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85" zoomScaleNormal="85" workbookViewId="0"/>
  </sheetViews>
  <sheetFormatPr defaultRowHeight="14.5"/>
  <cols>
    <col min="1" max="1" width="8.81640625" style="355"/>
    <col min="2" max="2" width="87.6328125" bestFit="1" customWidth="1"/>
    <col min="3" max="5" width="15.453125" style="501" customWidth="1"/>
    <col min="6" max="8" width="15.453125" customWidth="1"/>
  </cols>
  <sheetData>
    <row r="1" spans="1:12" s="5" customFormat="1" ht="14">
      <c r="A1" s="2" t="s">
        <v>30</v>
      </c>
      <c r="B1" s="3" t="str">
        <f>'Info '!C2</f>
        <v>JSC TBC Bank</v>
      </c>
      <c r="C1" s="496"/>
      <c r="D1" s="497"/>
      <c r="E1" s="497"/>
      <c r="F1" s="4"/>
      <c r="G1" s="4"/>
    </row>
    <row r="2" spans="1:12" s="5" customFormat="1" ht="14">
      <c r="A2" s="2" t="s">
        <v>31</v>
      </c>
      <c r="B2" s="283">
        <f>'1. key ratios '!B2</f>
        <v>45199</v>
      </c>
      <c r="C2" s="498"/>
      <c r="D2" s="499"/>
      <c r="E2" s="499"/>
      <c r="F2" s="7"/>
      <c r="G2" s="7"/>
      <c r="H2" s="8"/>
    </row>
    <row r="3" spans="1:12" ht="15" thickBot="1">
      <c r="A3"/>
    </row>
    <row r="4" spans="1:12">
      <c r="A4" s="697" t="s">
        <v>6</v>
      </c>
      <c r="B4" s="698" t="s">
        <v>94</v>
      </c>
      <c r="C4" s="688" t="s">
        <v>558</v>
      </c>
      <c r="D4" s="688"/>
      <c r="E4" s="688"/>
      <c r="F4" s="699" t="s">
        <v>559</v>
      </c>
      <c r="G4" s="699"/>
      <c r="H4" s="700"/>
    </row>
    <row r="5" spans="1:12">
      <c r="A5" s="697"/>
      <c r="B5" s="698"/>
      <c r="C5" s="506" t="s">
        <v>32</v>
      </c>
      <c r="D5" s="506" t="s">
        <v>33</v>
      </c>
      <c r="E5" s="506" t="s">
        <v>34</v>
      </c>
      <c r="F5" s="357" t="s">
        <v>32</v>
      </c>
      <c r="G5" s="357" t="s">
        <v>33</v>
      </c>
      <c r="H5" s="357" t="s">
        <v>34</v>
      </c>
    </row>
    <row r="6" spans="1:12">
      <c r="A6" s="342">
        <v>1</v>
      </c>
      <c r="B6" s="371" t="s">
        <v>657</v>
      </c>
      <c r="C6" s="580">
        <v>0</v>
      </c>
      <c r="D6" s="580">
        <v>0</v>
      </c>
      <c r="E6" s="581">
        <v>0</v>
      </c>
      <c r="F6" s="580">
        <v>0</v>
      </c>
      <c r="G6" s="580">
        <v>0</v>
      </c>
      <c r="H6" s="582">
        <v>0</v>
      </c>
      <c r="J6" s="505"/>
      <c r="L6" s="508"/>
    </row>
    <row r="7" spans="1:12">
      <c r="A7" s="342">
        <v>2</v>
      </c>
      <c r="B7" s="371" t="s">
        <v>196</v>
      </c>
      <c r="C7" s="580">
        <v>0</v>
      </c>
      <c r="D7" s="580">
        <v>0</v>
      </c>
      <c r="E7" s="581">
        <v>0</v>
      </c>
      <c r="F7" s="580">
        <v>0</v>
      </c>
      <c r="G7" s="580">
        <v>0</v>
      </c>
      <c r="H7" s="582">
        <v>0</v>
      </c>
      <c r="J7" s="505"/>
      <c r="L7" s="508"/>
    </row>
    <row r="8" spans="1:12">
      <c r="A8" s="342">
        <v>3</v>
      </c>
      <c r="B8" s="371" t="s">
        <v>206</v>
      </c>
      <c r="C8" s="580">
        <v>3972241150.42555</v>
      </c>
      <c r="D8" s="580">
        <v>5364935610.4171724</v>
      </c>
      <c r="E8" s="581">
        <v>9337176760.8427219</v>
      </c>
      <c r="F8" s="580">
        <v>3507033084.2505322</v>
      </c>
      <c r="G8" s="580">
        <v>4699842618.6063976</v>
      </c>
      <c r="H8" s="582">
        <v>8206875702.8569298</v>
      </c>
      <c r="J8" s="505"/>
      <c r="L8" s="508"/>
    </row>
    <row r="9" spans="1:12">
      <c r="A9" s="342">
        <v>3.1</v>
      </c>
      <c r="B9" s="372" t="s">
        <v>197</v>
      </c>
      <c r="C9" s="580">
        <v>3474097701.8663502</v>
      </c>
      <c r="D9" s="580">
        <v>5118661415.0026798</v>
      </c>
      <c r="E9" s="581">
        <v>8592759116.86903</v>
      </c>
      <c r="F9" s="580">
        <v>2978659860.7669802</v>
      </c>
      <c r="G9" s="580">
        <v>4355934704.05509</v>
      </c>
      <c r="H9" s="582">
        <v>7334594564.8220701</v>
      </c>
      <c r="J9" s="505"/>
      <c r="L9" s="508"/>
    </row>
    <row r="10" spans="1:12">
      <c r="A10" s="342">
        <v>3.2</v>
      </c>
      <c r="B10" s="372" t="s">
        <v>193</v>
      </c>
      <c r="C10" s="580">
        <v>498143448.55919999</v>
      </c>
      <c r="D10" s="580">
        <v>246274195.41449299</v>
      </c>
      <c r="E10" s="581">
        <v>744417643.97369301</v>
      </c>
      <c r="F10" s="580">
        <v>528373223.48355198</v>
      </c>
      <c r="G10" s="580">
        <v>343907914.55130798</v>
      </c>
      <c r="H10" s="582">
        <v>872281138.0348599</v>
      </c>
      <c r="J10" s="505"/>
      <c r="L10" s="508"/>
    </row>
    <row r="11" spans="1:12">
      <c r="A11" s="342">
        <v>4</v>
      </c>
      <c r="B11" s="373" t="s">
        <v>195</v>
      </c>
      <c r="C11" s="580">
        <v>807659200</v>
      </c>
      <c r="D11" s="580">
        <v>0</v>
      </c>
      <c r="E11" s="581">
        <v>807659200</v>
      </c>
      <c r="F11" s="580">
        <v>625815000</v>
      </c>
      <c r="G11" s="580">
        <v>0</v>
      </c>
      <c r="H11" s="582">
        <v>625815000</v>
      </c>
      <c r="J11" s="505"/>
      <c r="L11" s="508"/>
    </row>
    <row r="12" spans="1:12">
      <c r="A12" s="342">
        <v>4.0999999999999996</v>
      </c>
      <c r="B12" s="372" t="s">
        <v>179</v>
      </c>
      <c r="C12" s="580">
        <v>807659200</v>
      </c>
      <c r="D12" s="580">
        <v>0</v>
      </c>
      <c r="E12" s="581">
        <v>807659200</v>
      </c>
      <c r="F12" s="580">
        <v>625815000</v>
      </c>
      <c r="G12" s="580">
        <v>0</v>
      </c>
      <c r="H12" s="582">
        <v>625815000</v>
      </c>
      <c r="J12" s="505"/>
      <c r="L12" s="508"/>
    </row>
    <row r="13" spans="1:12">
      <c r="A13" s="342">
        <v>4.2</v>
      </c>
      <c r="B13" s="372" t="s">
        <v>180</v>
      </c>
      <c r="C13" s="580">
        <v>0</v>
      </c>
      <c r="D13" s="580">
        <v>0</v>
      </c>
      <c r="E13" s="581">
        <v>0</v>
      </c>
      <c r="F13" s="580">
        <v>0</v>
      </c>
      <c r="G13" s="580">
        <v>0</v>
      </c>
      <c r="H13" s="582">
        <v>0</v>
      </c>
      <c r="J13" s="505"/>
      <c r="L13" s="508"/>
    </row>
    <row r="14" spans="1:12">
      <c r="A14" s="342">
        <v>5</v>
      </c>
      <c r="B14" s="373" t="s">
        <v>205</v>
      </c>
      <c r="C14" s="580">
        <v>19658216902.038151</v>
      </c>
      <c r="D14" s="580">
        <v>25129359093.346527</v>
      </c>
      <c r="E14" s="581">
        <v>44787575995.384674</v>
      </c>
      <c r="F14" s="580">
        <v>11489397932.22027</v>
      </c>
      <c r="G14" s="580">
        <v>16449827337.799953</v>
      </c>
      <c r="H14" s="582">
        <v>27939225270.020226</v>
      </c>
      <c r="J14" s="505"/>
      <c r="L14" s="508"/>
    </row>
    <row r="15" spans="1:12">
      <c r="A15" s="342">
        <v>5.0999999999999996</v>
      </c>
      <c r="B15" s="374" t="s">
        <v>183</v>
      </c>
      <c r="C15" s="580">
        <v>336495717.39633399</v>
      </c>
      <c r="D15" s="580">
        <v>470528178.245933</v>
      </c>
      <c r="E15" s="581">
        <v>807023895.64226699</v>
      </c>
      <c r="F15" s="580">
        <v>299690386.17440701</v>
      </c>
      <c r="G15" s="580">
        <v>252700208.14183199</v>
      </c>
      <c r="H15" s="582">
        <v>552390594.316239</v>
      </c>
      <c r="J15" s="505"/>
      <c r="L15" s="508"/>
    </row>
    <row r="16" spans="1:12">
      <c r="A16" s="342">
        <v>5.2</v>
      </c>
      <c r="B16" s="374" t="s">
        <v>182</v>
      </c>
      <c r="C16" s="580">
        <v>242754614.49042001</v>
      </c>
      <c r="D16" s="580">
        <v>2302733.0113110002</v>
      </c>
      <c r="E16" s="581">
        <v>245057347.50173101</v>
      </c>
      <c r="F16" s="580">
        <v>219880251.2868</v>
      </c>
      <c r="G16" s="580">
        <v>3316721.663768</v>
      </c>
      <c r="H16" s="582">
        <v>223196972.95056799</v>
      </c>
      <c r="J16" s="505"/>
      <c r="L16" s="508"/>
    </row>
    <row r="17" spans="1:12">
      <c r="A17" s="342">
        <v>5.3</v>
      </c>
      <c r="B17" s="374" t="s">
        <v>181</v>
      </c>
      <c r="C17" s="580">
        <v>13576311631.387566</v>
      </c>
      <c r="D17" s="580">
        <v>21292904102.57959</v>
      </c>
      <c r="E17" s="581">
        <v>34869215733.967155</v>
      </c>
      <c r="F17" s="580">
        <v>7663075954.943655</v>
      </c>
      <c r="G17" s="580">
        <v>13949947299.166336</v>
      </c>
      <c r="H17" s="582">
        <v>21613023254.109993</v>
      </c>
      <c r="J17" s="505"/>
      <c r="L17" s="508"/>
    </row>
    <row r="18" spans="1:12">
      <c r="A18" s="342" t="s">
        <v>15</v>
      </c>
      <c r="B18" s="375" t="s">
        <v>36</v>
      </c>
      <c r="C18" s="580">
        <v>7984807861.9262505</v>
      </c>
      <c r="D18" s="580">
        <v>9267777188.0421696</v>
      </c>
      <c r="E18" s="581">
        <v>17252585049.968422</v>
      </c>
      <c r="F18" s="580">
        <v>3441559705.6272602</v>
      </c>
      <c r="G18" s="580">
        <v>4167117070.6385899</v>
      </c>
      <c r="H18" s="582">
        <v>7608676776.2658501</v>
      </c>
      <c r="J18" s="505"/>
      <c r="L18" s="508"/>
    </row>
    <row r="19" spans="1:12">
      <c r="A19" s="342" t="s">
        <v>16</v>
      </c>
      <c r="B19" s="375" t="s">
        <v>37</v>
      </c>
      <c r="C19" s="580">
        <v>2868862539.8776999</v>
      </c>
      <c r="D19" s="580">
        <v>5990067557.9993696</v>
      </c>
      <c r="E19" s="581">
        <v>8858930097.8770695</v>
      </c>
      <c r="F19" s="580">
        <v>2223629813.0763698</v>
      </c>
      <c r="G19" s="580">
        <v>5398684265.7722397</v>
      </c>
      <c r="H19" s="582">
        <v>7622314078.8486099</v>
      </c>
      <c r="J19" s="505"/>
      <c r="L19" s="508"/>
    </row>
    <row r="20" spans="1:12">
      <c r="A20" s="342" t="s">
        <v>17</v>
      </c>
      <c r="B20" s="375" t="s">
        <v>38</v>
      </c>
      <c r="C20" s="580">
        <v>0</v>
      </c>
      <c r="D20" s="580">
        <v>0</v>
      </c>
      <c r="E20" s="581">
        <v>0</v>
      </c>
      <c r="F20" s="580">
        <v>0</v>
      </c>
      <c r="G20" s="580">
        <v>0</v>
      </c>
      <c r="H20" s="582">
        <v>0</v>
      </c>
      <c r="J20" s="505"/>
      <c r="L20" s="508"/>
    </row>
    <row r="21" spans="1:12">
      <c r="A21" s="342" t="s">
        <v>18</v>
      </c>
      <c r="B21" s="375" t="s">
        <v>39</v>
      </c>
      <c r="C21" s="580">
        <v>2053857664.9245999</v>
      </c>
      <c r="D21" s="580">
        <v>5427873858.2751999</v>
      </c>
      <c r="E21" s="581">
        <v>7481731523.1997995</v>
      </c>
      <c r="F21" s="580">
        <v>1820047486.5069101</v>
      </c>
      <c r="G21" s="580">
        <v>4176491563.8283501</v>
      </c>
      <c r="H21" s="582">
        <v>5996539050.3352604</v>
      </c>
      <c r="J21" s="505"/>
      <c r="L21" s="508"/>
    </row>
    <row r="22" spans="1:12">
      <c r="A22" s="342" t="s">
        <v>19</v>
      </c>
      <c r="B22" s="375" t="s">
        <v>40</v>
      </c>
      <c r="C22" s="580">
        <v>668783564.65901303</v>
      </c>
      <c r="D22" s="580">
        <v>607185498.26285303</v>
      </c>
      <c r="E22" s="581">
        <v>1275969062.9218659</v>
      </c>
      <c r="F22" s="580">
        <v>177838949.733114</v>
      </c>
      <c r="G22" s="580">
        <v>207654398.927156</v>
      </c>
      <c r="H22" s="582">
        <v>385493348.66026998</v>
      </c>
      <c r="J22" s="505"/>
      <c r="L22" s="508"/>
    </row>
    <row r="23" spans="1:12">
      <c r="A23" s="342">
        <v>5.4</v>
      </c>
      <c r="B23" s="374" t="s">
        <v>184</v>
      </c>
      <c r="C23" s="580">
        <v>3700314429.90976</v>
      </c>
      <c r="D23" s="580">
        <v>2288649665.0630002</v>
      </c>
      <c r="E23" s="581">
        <v>5988964094.9727602</v>
      </c>
      <c r="F23" s="580">
        <v>2417566881.1379299</v>
      </c>
      <c r="G23" s="580">
        <v>1727217613.4038501</v>
      </c>
      <c r="H23" s="582">
        <v>4144784494.54178</v>
      </c>
      <c r="J23" s="505"/>
      <c r="L23" s="508"/>
    </row>
    <row r="24" spans="1:12">
      <c r="A24" s="342">
        <v>5.5</v>
      </c>
      <c r="B24" s="374" t="s">
        <v>185</v>
      </c>
      <c r="C24" s="580">
        <v>2034770.8148020001</v>
      </c>
      <c r="D24" s="580">
        <v>54217482.959446996</v>
      </c>
      <c r="E24" s="581">
        <v>56252253.774248995</v>
      </c>
      <c r="F24" s="580">
        <v>5948599.0774990004</v>
      </c>
      <c r="G24" s="580">
        <v>391946.37271899998</v>
      </c>
      <c r="H24" s="582">
        <v>6340545.4502180004</v>
      </c>
      <c r="J24" s="505"/>
      <c r="L24" s="508"/>
    </row>
    <row r="25" spans="1:12">
      <c r="A25" s="342">
        <v>5.6</v>
      </c>
      <c r="B25" s="374" t="s">
        <v>186</v>
      </c>
      <c r="C25" s="580">
        <v>12835792.067444</v>
      </c>
      <c r="D25" s="580">
        <v>527732.23199999996</v>
      </c>
      <c r="E25" s="581">
        <v>13363524.299444001</v>
      </c>
      <c r="F25" s="580">
        <v>10865266.817151999</v>
      </c>
      <c r="G25" s="580">
        <v>0</v>
      </c>
      <c r="H25" s="582">
        <v>10865266.817151999</v>
      </c>
      <c r="J25" s="505"/>
      <c r="L25" s="508"/>
    </row>
    <row r="26" spans="1:12">
      <c r="A26" s="342">
        <v>5.7</v>
      </c>
      <c r="B26" s="374" t="s">
        <v>40</v>
      </c>
      <c r="C26" s="580">
        <v>1787469945.9718299</v>
      </c>
      <c r="D26" s="580">
        <v>1020229199.25525</v>
      </c>
      <c r="E26" s="581">
        <v>2807699145.2270799</v>
      </c>
      <c r="F26" s="580">
        <v>872370592.78282499</v>
      </c>
      <c r="G26" s="580">
        <v>516253549.051449</v>
      </c>
      <c r="H26" s="582">
        <v>1388624141.8342741</v>
      </c>
      <c r="J26" s="505"/>
      <c r="L26" s="508"/>
    </row>
    <row r="27" spans="1:12">
      <c r="A27" s="342">
        <v>6</v>
      </c>
      <c r="B27" s="376" t="s">
        <v>658</v>
      </c>
      <c r="C27" s="580">
        <v>570702138.32000005</v>
      </c>
      <c r="D27" s="580">
        <v>625172657.51781404</v>
      </c>
      <c r="E27" s="581">
        <v>1195874795.8378141</v>
      </c>
      <c r="F27" s="580">
        <v>486306589.01999998</v>
      </c>
      <c r="G27" s="580">
        <v>611512294.101354</v>
      </c>
      <c r="H27" s="582">
        <v>1097818883.1213541</v>
      </c>
      <c r="J27" s="505"/>
      <c r="L27" s="508"/>
    </row>
    <row r="28" spans="1:12">
      <c r="A28" s="342">
        <v>7</v>
      </c>
      <c r="B28" s="376" t="s">
        <v>659</v>
      </c>
      <c r="C28" s="580">
        <v>1040787050.15</v>
      </c>
      <c r="D28" s="580">
        <v>967503839.154459</v>
      </c>
      <c r="E28" s="581">
        <v>2008290889.3044591</v>
      </c>
      <c r="F28" s="580">
        <v>893483163.96000004</v>
      </c>
      <c r="G28" s="580">
        <v>863723174.22633398</v>
      </c>
      <c r="H28" s="582">
        <v>1757206338.1863341</v>
      </c>
      <c r="J28" s="505"/>
      <c r="L28" s="508"/>
    </row>
    <row r="29" spans="1:12">
      <c r="A29" s="342">
        <v>8</v>
      </c>
      <c r="B29" s="376" t="s">
        <v>194</v>
      </c>
      <c r="C29" s="580">
        <v>74977870.260000005</v>
      </c>
      <c r="D29" s="580">
        <v>94412492.892982006</v>
      </c>
      <c r="E29" s="581">
        <v>169390363.152982</v>
      </c>
      <c r="F29" s="580">
        <v>29739128.120000001</v>
      </c>
      <c r="G29" s="580">
        <v>175344949.433036</v>
      </c>
      <c r="H29" s="582">
        <v>205084077.553036</v>
      </c>
      <c r="J29" s="505"/>
      <c r="L29" s="508"/>
    </row>
    <row r="30" spans="1:12">
      <c r="A30" s="342">
        <v>9</v>
      </c>
      <c r="B30" s="377" t="s">
        <v>211</v>
      </c>
      <c r="C30" s="580">
        <v>2358127253.6269999</v>
      </c>
      <c r="D30" s="580">
        <v>6959438803.1258392</v>
      </c>
      <c r="E30" s="581">
        <v>9317566056.7528381</v>
      </c>
      <c r="F30" s="580">
        <v>1644653934.0539999</v>
      </c>
      <c r="G30" s="580">
        <v>6523624094.2235498</v>
      </c>
      <c r="H30" s="582">
        <v>8168278028.2775497</v>
      </c>
      <c r="J30" s="505"/>
      <c r="L30" s="508"/>
    </row>
    <row r="31" spans="1:12">
      <c r="A31" s="342">
        <v>9.1</v>
      </c>
      <c r="B31" s="378" t="s">
        <v>201</v>
      </c>
      <c r="C31" s="580">
        <v>1618819344.7808001</v>
      </c>
      <c r="D31" s="580">
        <v>2972636361.7569499</v>
      </c>
      <c r="E31" s="581">
        <v>4591455706.5377502</v>
      </c>
      <c r="F31" s="580">
        <v>1127457558.5007999</v>
      </c>
      <c r="G31" s="580">
        <v>3058830534.0174298</v>
      </c>
      <c r="H31" s="582">
        <v>4186288092.5182295</v>
      </c>
      <c r="J31" s="505"/>
      <c r="L31" s="508"/>
    </row>
    <row r="32" spans="1:12">
      <c r="A32" s="342">
        <v>9.1999999999999993</v>
      </c>
      <c r="B32" s="378" t="s">
        <v>202</v>
      </c>
      <c r="C32" s="580">
        <v>560405908.84619999</v>
      </c>
      <c r="D32" s="580">
        <v>3986802441.3688898</v>
      </c>
      <c r="E32" s="581">
        <v>4547208350.2150898</v>
      </c>
      <c r="F32" s="580">
        <v>517196375.55320001</v>
      </c>
      <c r="G32" s="580">
        <v>3446655440.20612</v>
      </c>
      <c r="H32" s="582">
        <v>3963851815.7593203</v>
      </c>
      <c r="J32" s="505"/>
      <c r="L32" s="508"/>
    </row>
    <row r="33" spans="1:12">
      <c r="A33" s="342">
        <v>9.3000000000000007</v>
      </c>
      <c r="B33" s="378" t="s">
        <v>198</v>
      </c>
      <c r="C33" s="580">
        <v>178902000</v>
      </c>
      <c r="D33" s="580">
        <v>0</v>
      </c>
      <c r="E33" s="581">
        <v>178902000</v>
      </c>
      <c r="F33" s="580">
        <v>0</v>
      </c>
      <c r="G33" s="580">
        <v>18138120</v>
      </c>
      <c r="H33" s="582">
        <v>18138120</v>
      </c>
      <c r="J33" s="505"/>
      <c r="L33" s="508"/>
    </row>
    <row r="34" spans="1:12">
      <c r="A34" s="342">
        <v>9.4</v>
      </c>
      <c r="B34" s="378" t="s">
        <v>199</v>
      </c>
      <c r="C34" s="580">
        <v>0</v>
      </c>
      <c r="D34" s="580">
        <v>0</v>
      </c>
      <c r="E34" s="581">
        <v>0</v>
      </c>
      <c r="F34" s="580">
        <v>0</v>
      </c>
      <c r="G34" s="580">
        <v>0</v>
      </c>
      <c r="H34" s="582">
        <v>0</v>
      </c>
      <c r="J34" s="505"/>
      <c r="L34" s="508"/>
    </row>
    <row r="35" spans="1:12">
      <c r="A35" s="342">
        <v>9.5</v>
      </c>
      <c r="B35" s="378" t="s">
        <v>200</v>
      </c>
      <c r="C35" s="580">
        <v>0</v>
      </c>
      <c r="D35" s="580">
        <v>0</v>
      </c>
      <c r="E35" s="581">
        <v>0</v>
      </c>
      <c r="F35" s="580">
        <v>0</v>
      </c>
      <c r="G35" s="580">
        <v>0</v>
      </c>
      <c r="H35" s="582">
        <v>0</v>
      </c>
      <c r="J35" s="505"/>
      <c r="L35" s="508"/>
    </row>
    <row r="36" spans="1:12">
      <c r="A36" s="342">
        <v>9.6</v>
      </c>
      <c r="B36" s="378" t="s">
        <v>203</v>
      </c>
      <c r="C36" s="580">
        <v>0</v>
      </c>
      <c r="D36" s="580">
        <v>0</v>
      </c>
      <c r="E36" s="581">
        <v>0</v>
      </c>
      <c r="F36" s="580">
        <v>0</v>
      </c>
      <c r="G36" s="580">
        <v>0</v>
      </c>
      <c r="H36" s="582">
        <v>0</v>
      </c>
      <c r="J36" s="505"/>
      <c r="L36" s="508"/>
    </row>
    <row r="37" spans="1:12">
      <c r="A37" s="342">
        <v>9.6999999999999993</v>
      </c>
      <c r="B37" s="378" t="s">
        <v>204</v>
      </c>
      <c r="C37" s="580">
        <v>0</v>
      </c>
      <c r="D37" s="580">
        <v>0</v>
      </c>
      <c r="E37" s="581">
        <v>0</v>
      </c>
      <c r="F37" s="580">
        <v>0</v>
      </c>
      <c r="G37" s="580">
        <v>0</v>
      </c>
      <c r="H37" s="582">
        <v>0</v>
      </c>
      <c r="J37" s="505"/>
      <c r="L37" s="508"/>
    </row>
    <row r="38" spans="1:12">
      <c r="A38" s="342">
        <v>10</v>
      </c>
      <c r="B38" s="373" t="s">
        <v>207</v>
      </c>
      <c r="C38" s="580">
        <v>1072850475.2888821</v>
      </c>
      <c r="D38" s="580">
        <v>89228340.823680013</v>
      </c>
      <c r="E38" s="581">
        <v>1162078816.1125622</v>
      </c>
      <c r="F38" s="580">
        <v>956446105.57555103</v>
      </c>
      <c r="G38" s="580">
        <v>176923346.23709807</v>
      </c>
      <c r="H38" s="582">
        <v>1133369451.812649</v>
      </c>
      <c r="J38" s="505"/>
      <c r="L38" s="508"/>
    </row>
    <row r="39" spans="1:12">
      <c r="A39" s="342">
        <v>10.1</v>
      </c>
      <c r="B39" s="379" t="s">
        <v>208</v>
      </c>
      <c r="C39" s="580">
        <v>36389841.076499999</v>
      </c>
      <c r="D39" s="580">
        <v>2043229.7413999997</v>
      </c>
      <c r="E39" s="581">
        <v>38433070.817900002</v>
      </c>
      <c r="F39" s="580">
        <v>47345650.340000004</v>
      </c>
      <c r="G39" s="580">
        <v>2835619.65</v>
      </c>
      <c r="H39" s="582">
        <v>50181269.990000002</v>
      </c>
      <c r="J39" s="505"/>
      <c r="L39" s="508"/>
    </row>
    <row r="40" spans="1:12">
      <c r="A40" s="342">
        <v>10.199999999999999</v>
      </c>
      <c r="B40" s="379" t="s">
        <v>209</v>
      </c>
      <c r="C40" s="580">
        <v>31863248.219999999</v>
      </c>
      <c r="D40" s="580">
        <v>907035.48710000049</v>
      </c>
      <c r="E40" s="581">
        <v>32770283.7071</v>
      </c>
      <c r="F40" s="580">
        <v>13271912.030000001</v>
      </c>
      <c r="G40" s="580">
        <v>451590.50262700004</v>
      </c>
      <c r="H40" s="582">
        <v>13723502.532627001</v>
      </c>
      <c r="J40" s="505"/>
      <c r="L40" s="508"/>
    </row>
    <row r="41" spans="1:12">
      <c r="A41" s="342">
        <v>10.3</v>
      </c>
      <c r="B41" s="379" t="s">
        <v>212</v>
      </c>
      <c r="C41" s="580">
        <v>701417802.67238212</v>
      </c>
      <c r="D41" s="580">
        <v>44949539.696884006</v>
      </c>
      <c r="E41" s="581">
        <v>746367342.36926615</v>
      </c>
      <c r="F41" s="580">
        <v>607470342.41555095</v>
      </c>
      <c r="G41" s="580">
        <v>98507942.30914104</v>
      </c>
      <c r="H41" s="582">
        <v>705978284.72469199</v>
      </c>
      <c r="J41" s="505"/>
      <c r="L41" s="508"/>
    </row>
    <row r="42" spans="1:12" ht="25">
      <c r="A42" s="342">
        <v>10.4</v>
      </c>
      <c r="B42" s="379" t="s">
        <v>213</v>
      </c>
      <c r="C42" s="580">
        <v>303179583.32000005</v>
      </c>
      <c r="D42" s="580">
        <v>41328535.898295999</v>
      </c>
      <c r="E42" s="581">
        <v>344508119.21829605</v>
      </c>
      <c r="F42" s="580">
        <v>288358200.79000008</v>
      </c>
      <c r="G42" s="580">
        <v>75128193.775330022</v>
      </c>
      <c r="H42" s="582">
        <v>363486394.56533009</v>
      </c>
      <c r="J42" s="505"/>
      <c r="L42" s="508"/>
    </row>
    <row r="43" spans="1:12" ht="15" thickBot="1">
      <c r="A43" s="342">
        <v>11</v>
      </c>
      <c r="B43" s="117" t="s">
        <v>210</v>
      </c>
      <c r="C43" s="580">
        <v>3361884</v>
      </c>
      <c r="D43" s="580">
        <v>24542496.377094001</v>
      </c>
      <c r="E43" s="581">
        <v>27904380.377094001</v>
      </c>
      <c r="F43" s="580">
        <v>5201804.6900000004</v>
      </c>
      <c r="G43" s="580">
        <v>17715617.249558855</v>
      </c>
      <c r="H43" s="582">
        <v>22917421.939558856</v>
      </c>
      <c r="J43" s="505"/>
      <c r="L43" s="508"/>
    </row>
    <row r="44" spans="1:12">
      <c r="C44" s="507"/>
      <c r="D44" s="507"/>
      <c r="E44" s="507"/>
      <c r="F44" s="380"/>
      <c r="G44" s="380"/>
      <c r="H44" s="380"/>
    </row>
    <row r="45" spans="1:12">
      <c r="C45" s="507"/>
      <c r="D45" s="507"/>
      <c r="E45" s="507"/>
      <c r="F45" s="380"/>
      <c r="G45" s="380"/>
      <c r="H45" s="380"/>
    </row>
    <row r="46" spans="1:12">
      <c r="C46" s="507"/>
      <c r="D46" s="507"/>
      <c r="E46" s="507"/>
      <c r="F46" s="380"/>
      <c r="G46" s="380"/>
      <c r="H46" s="380"/>
    </row>
    <row r="47" spans="1:12">
      <c r="C47" s="507"/>
      <c r="D47" s="507"/>
      <c r="E47" s="507"/>
      <c r="F47" s="380"/>
      <c r="G47" s="380"/>
      <c r="H47" s="380"/>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5" zoomScaleNormal="85" workbookViewId="0">
      <pane xSplit="1" ySplit="4" topLeftCell="B5" activePane="bottomRight" state="frozen"/>
      <selection activeCell="C8" sqref="C8"/>
      <selection pane="topRight" activeCell="C8" sqref="C8"/>
      <selection pane="bottomLeft" activeCell="C8" sqref="C8"/>
      <selection pane="bottomRight" activeCell="C5" sqref="C5"/>
    </sheetView>
  </sheetViews>
  <sheetFormatPr defaultColWidth="9.1796875" defaultRowHeight="12.5"/>
  <cols>
    <col min="1" max="1" width="9.54296875" style="4" bestFit="1" customWidth="1"/>
    <col min="2" max="2" width="93.54296875" style="4" customWidth="1"/>
    <col min="3" max="4" width="12.81640625" style="4" bestFit="1" customWidth="1"/>
    <col min="5" max="7" width="12.81640625" style="17" bestFit="1" customWidth="1"/>
    <col min="8" max="11" width="9.81640625" style="17" customWidth="1"/>
    <col min="12" max="16384" width="9.1796875" style="17"/>
  </cols>
  <sheetData>
    <row r="1" spans="1:8">
      <c r="A1" s="2" t="s">
        <v>30</v>
      </c>
      <c r="B1" s="3" t="str">
        <f>'Info '!C2</f>
        <v>JSC TBC Bank</v>
      </c>
      <c r="C1" s="3"/>
    </row>
    <row r="2" spans="1:8">
      <c r="A2" s="2" t="s">
        <v>31</v>
      </c>
      <c r="B2" s="283">
        <f>'1. key ratios '!B2</f>
        <v>45199</v>
      </c>
      <c r="C2" s="6"/>
      <c r="D2" s="7"/>
      <c r="E2" s="20"/>
      <c r="F2" s="20"/>
      <c r="G2" s="20"/>
      <c r="H2" s="20"/>
    </row>
    <row r="3" spans="1:8">
      <c r="A3" s="2"/>
      <c r="B3" s="3"/>
      <c r="C3" s="6"/>
      <c r="D3" s="7"/>
      <c r="E3" s="20"/>
      <c r="F3" s="20"/>
      <c r="G3" s="20"/>
      <c r="H3" s="20"/>
    </row>
    <row r="4" spans="1:8" ht="15" customHeight="1" thickBot="1">
      <c r="A4" s="7" t="s">
        <v>96</v>
      </c>
      <c r="B4" s="81" t="s">
        <v>187</v>
      </c>
      <c r="C4" s="21" t="s">
        <v>35</v>
      </c>
    </row>
    <row r="5" spans="1:8" ht="15" customHeight="1">
      <c r="A5" s="138" t="s">
        <v>6</v>
      </c>
      <c r="B5" s="139"/>
      <c r="C5" s="281" t="s">
        <v>753</v>
      </c>
      <c r="D5" s="281" t="s">
        <v>754</v>
      </c>
      <c r="E5" s="281" t="s">
        <v>755</v>
      </c>
      <c r="F5" s="281" t="s">
        <v>746</v>
      </c>
      <c r="G5" s="282" t="s">
        <v>747</v>
      </c>
    </row>
    <row r="6" spans="1:8" ht="15" customHeight="1">
      <c r="A6" s="22">
        <v>1</v>
      </c>
      <c r="B6" s="222" t="s">
        <v>191</v>
      </c>
      <c r="C6" s="583">
        <v>19953719756.055115</v>
      </c>
      <c r="D6" s="584">
        <v>18796064318.403576</v>
      </c>
      <c r="E6" s="224">
        <v>18112219200.910744</v>
      </c>
      <c r="F6" s="583">
        <v>18488515550.390907</v>
      </c>
      <c r="G6" s="585">
        <v>18409117000.070145</v>
      </c>
    </row>
    <row r="7" spans="1:8" ht="15" customHeight="1">
      <c r="A7" s="22">
        <v>1.1000000000000001</v>
      </c>
      <c r="B7" s="222" t="s">
        <v>357</v>
      </c>
      <c r="C7" s="586">
        <v>18634295055.909477</v>
      </c>
      <c r="D7" s="586">
        <v>17561009604.112816</v>
      </c>
      <c r="E7" s="586">
        <v>16865749622.993767</v>
      </c>
      <c r="F7" s="586">
        <v>17318378454.566204</v>
      </c>
      <c r="G7" s="586">
        <v>17330273868.255093</v>
      </c>
    </row>
    <row r="8" spans="1:8" ht="13">
      <c r="A8" s="22" t="s">
        <v>14</v>
      </c>
      <c r="B8" s="222" t="s">
        <v>95</v>
      </c>
      <c r="C8" s="586">
        <v>29108544.867899999</v>
      </c>
      <c r="D8" s="586">
        <v>29108544.867899999</v>
      </c>
      <c r="E8" s="586">
        <v>29108544.867899999</v>
      </c>
      <c r="F8" s="586">
        <v>29108544.867899999</v>
      </c>
      <c r="G8" s="586">
        <v>29108544.867899999</v>
      </c>
    </row>
    <row r="9" spans="1:8" ht="15" customHeight="1">
      <c r="A9" s="22">
        <v>1.2</v>
      </c>
      <c r="B9" s="223" t="s">
        <v>94</v>
      </c>
      <c r="C9" s="586">
        <v>1260916295.4050052</v>
      </c>
      <c r="D9" s="586">
        <v>1162602222.084528</v>
      </c>
      <c r="E9" s="586">
        <v>1192102674.3048613</v>
      </c>
      <c r="F9" s="586">
        <v>1111999536.9519684</v>
      </c>
      <c r="G9" s="586">
        <v>1007444649.2208805</v>
      </c>
    </row>
    <row r="10" spans="1:8" ht="15" customHeight="1">
      <c r="A10" s="22">
        <v>1.3</v>
      </c>
      <c r="B10" s="222" t="s">
        <v>28</v>
      </c>
      <c r="C10" s="586">
        <v>58508404.740630999</v>
      </c>
      <c r="D10" s="586">
        <v>72452492.206234038</v>
      </c>
      <c r="E10" s="586">
        <v>54366903.612112358</v>
      </c>
      <c r="F10" s="586">
        <v>58137558.87273436</v>
      </c>
      <c r="G10" s="586">
        <v>71398482.594167978</v>
      </c>
    </row>
    <row r="11" spans="1:8" ht="15" customHeight="1">
      <c r="A11" s="22">
        <v>2</v>
      </c>
      <c r="B11" s="222" t="s">
        <v>188</v>
      </c>
      <c r="C11" s="586">
        <v>77956617.507061094</v>
      </c>
      <c r="D11" s="586">
        <v>20084941.503317785</v>
      </c>
      <c r="E11" s="586">
        <v>18174618.59038027</v>
      </c>
      <c r="F11" s="586">
        <v>93833494.423371479</v>
      </c>
      <c r="G11" s="586">
        <v>110984771.99744771</v>
      </c>
    </row>
    <row r="12" spans="1:8" ht="15" customHeight="1">
      <c r="A12" s="22">
        <v>3</v>
      </c>
      <c r="B12" s="222" t="s">
        <v>189</v>
      </c>
      <c r="C12" s="586">
        <v>2636658633.7196875</v>
      </c>
      <c r="D12" s="586">
        <v>2636658633.7196875</v>
      </c>
      <c r="E12" s="586">
        <v>2636658633.7196875</v>
      </c>
      <c r="F12" s="586">
        <v>2636658633.7196875</v>
      </c>
      <c r="G12" s="586">
        <v>2102695570.9899507</v>
      </c>
    </row>
    <row r="13" spans="1:8" ht="15" customHeight="1" thickBot="1">
      <c r="A13" s="24">
        <v>4</v>
      </c>
      <c r="B13" s="25" t="s">
        <v>190</v>
      </c>
      <c r="C13" s="225">
        <v>22668335007.281864</v>
      </c>
      <c r="D13" s="279">
        <v>21452807893.626583</v>
      </c>
      <c r="E13" s="226">
        <v>20767052453.220814</v>
      </c>
      <c r="F13" s="225">
        <v>21219007678.533966</v>
      </c>
      <c r="G13" s="280">
        <v>20622797343.057545</v>
      </c>
    </row>
    <row r="14" spans="1:8">
      <c r="B14" s="28"/>
    </row>
    <row r="15" spans="1:8" ht="25">
      <c r="B15" s="29" t="s">
        <v>358</v>
      </c>
    </row>
    <row r="16" spans="1:8">
      <c r="B16" s="29"/>
    </row>
    <row r="17" s="17" customFormat="1" ht="10"/>
    <row r="18" s="17" customFormat="1" ht="10"/>
    <row r="19" s="17" customFormat="1" ht="10"/>
    <row r="20" s="17" customFormat="1" ht="10"/>
    <row r="21" s="17" customFormat="1" ht="10"/>
    <row r="22" s="17" customFormat="1" ht="10"/>
    <row r="23" s="17" customFormat="1" ht="10"/>
    <row r="24" s="17" customFormat="1" ht="10"/>
    <row r="25" s="17" customFormat="1" ht="10"/>
    <row r="26" s="17" customFormat="1" ht="10"/>
    <row r="27" s="17" customFormat="1" ht="10"/>
    <row r="28" s="17" customFormat="1" ht="10"/>
    <row r="29" s="17" customFormat="1" ht="10"/>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85" zoomScaleNormal="85" workbookViewId="0">
      <pane xSplit="1" ySplit="4" topLeftCell="B5" activePane="bottomRight" state="frozen"/>
      <selection activeCell="B23" sqref="B23"/>
      <selection pane="topRight" activeCell="B23" sqref="B23"/>
      <selection pane="bottomLeft" activeCell="B23" sqref="B23"/>
      <selection pane="bottomRight" activeCell="B1" sqref="B1"/>
    </sheetView>
  </sheetViews>
  <sheetFormatPr defaultColWidth="9.1796875" defaultRowHeight="14"/>
  <cols>
    <col min="1" max="1" width="9.54296875" style="4" bestFit="1" customWidth="1"/>
    <col min="2" max="2" width="65.54296875" style="4" customWidth="1"/>
    <col min="3" max="3" width="40.1796875" style="4" bestFit="1" customWidth="1"/>
    <col min="4" max="16384" width="9.1796875" style="5"/>
  </cols>
  <sheetData>
    <row r="1" spans="1:8">
      <c r="A1" s="2" t="s">
        <v>30</v>
      </c>
      <c r="B1" s="3" t="str">
        <f>'Info '!C2</f>
        <v>JSC TBC Bank</v>
      </c>
    </row>
    <row r="2" spans="1:8">
      <c r="A2" s="2" t="s">
        <v>31</v>
      </c>
      <c r="B2" s="283">
        <f>'1. key ratios '!B2</f>
        <v>45199</v>
      </c>
    </row>
    <row r="4" spans="1:8" ht="28" customHeight="1" thickBot="1">
      <c r="A4" s="30" t="s">
        <v>41</v>
      </c>
      <c r="B4" s="31" t="s">
        <v>163</v>
      </c>
      <c r="C4" s="32"/>
    </row>
    <row r="5" spans="1:8">
      <c r="A5" s="33"/>
      <c r="B5" s="273" t="s">
        <v>42</v>
      </c>
      <c r="C5" s="274" t="s">
        <v>371</v>
      </c>
    </row>
    <row r="6" spans="1:8">
      <c r="A6" s="34">
        <v>1</v>
      </c>
      <c r="B6" s="490" t="s">
        <v>713</v>
      </c>
      <c r="C6" s="491" t="s">
        <v>714</v>
      </c>
    </row>
    <row r="7" spans="1:8">
      <c r="A7" s="34">
        <v>2</v>
      </c>
      <c r="B7" s="490" t="s">
        <v>715</v>
      </c>
      <c r="C7" s="491" t="s">
        <v>716</v>
      </c>
    </row>
    <row r="8" spans="1:8">
      <c r="A8" s="34">
        <v>3</v>
      </c>
      <c r="B8" s="490" t="s">
        <v>717</v>
      </c>
      <c r="C8" s="491" t="s">
        <v>716</v>
      </c>
    </row>
    <row r="9" spans="1:8">
      <c r="A9" s="34">
        <v>4</v>
      </c>
      <c r="B9" s="490" t="s">
        <v>718</v>
      </c>
      <c r="C9" s="491" t="s">
        <v>716</v>
      </c>
    </row>
    <row r="10" spans="1:8">
      <c r="A10" s="34">
        <v>5</v>
      </c>
      <c r="B10" s="490" t="s">
        <v>719</v>
      </c>
      <c r="C10" s="491" t="s">
        <v>716</v>
      </c>
    </row>
    <row r="11" spans="1:8">
      <c r="A11" s="34">
        <v>6</v>
      </c>
      <c r="B11" s="490" t="s">
        <v>720</v>
      </c>
      <c r="C11" s="491" t="s">
        <v>716</v>
      </c>
    </row>
    <row r="12" spans="1:8">
      <c r="A12" s="34">
        <v>7</v>
      </c>
      <c r="B12" s="490" t="s">
        <v>721</v>
      </c>
      <c r="C12" s="491" t="s">
        <v>716</v>
      </c>
      <c r="H12" s="37"/>
    </row>
    <row r="13" spans="1:8">
      <c r="A13" s="34">
        <v>8</v>
      </c>
      <c r="B13" s="490" t="s">
        <v>744</v>
      </c>
      <c r="C13" s="491" t="s">
        <v>716</v>
      </c>
    </row>
    <row r="14" spans="1:8">
      <c r="A14" s="34"/>
      <c r="B14" s="35"/>
      <c r="C14" s="36"/>
    </row>
    <row r="15" spans="1:8">
      <c r="A15" s="34"/>
      <c r="B15" s="35"/>
      <c r="C15" s="36"/>
    </row>
    <row r="16" spans="1:8">
      <c r="A16" s="34"/>
      <c r="B16" s="275"/>
      <c r="C16" s="276"/>
    </row>
    <row r="17" spans="1:3">
      <c r="A17" s="34"/>
      <c r="B17" s="277" t="s">
        <v>43</v>
      </c>
      <c r="C17" s="278" t="s">
        <v>372</v>
      </c>
    </row>
    <row r="18" spans="1:3">
      <c r="A18" s="34">
        <v>1</v>
      </c>
      <c r="B18" s="490" t="s">
        <v>722</v>
      </c>
      <c r="C18" s="492" t="s">
        <v>723</v>
      </c>
    </row>
    <row r="19" spans="1:3">
      <c r="A19" s="34">
        <v>2</v>
      </c>
      <c r="B19" s="490" t="s">
        <v>724</v>
      </c>
      <c r="C19" s="492" t="s">
        <v>725</v>
      </c>
    </row>
    <row r="20" spans="1:3">
      <c r="A20" s="34">
        <v>3</v>
      </c>
      <c r="B20" s="490" t="s">
        <v>726</v>
      </c>
      <c r="C20" s="492" t="s">
        <v>727</v>
      </c>
    </row>
    <row r="21" spans="1:3">
      <c r="A21" s="34">
        <v>4</v>
      </c>
      <c r="B21" s="490" t="s">
        <v>728</v>
      </c>
      <c r="C21" s="492" t="s">
        <v>729</v>
      </c>
    </row>
    <row r="22" spans="1:3">
      <c r="A22" s="34">
        <v>5</v>
      </c>
      <c r="B22" s="534" t="s">
        <v>730</v>
      </c>
      <c r="C22" s="492" t="s">
        <v>731</v>
      </c>
    </row>
    <row r="23" spans="1:3">
      <c r="A23" s="34"/>
      <c r="B23" s="35"/>
      <c r="C23" s="38"/>
    </row>
    <row r="24" spans="1:3">
      <c r="A24" s="34"/>
      <c r="B24" s="35"/>
      <c r="C24" s="38"/>
    </row>
    <row r="25" spans="1:3">
      <c r="A25" s="34"/>
      <c r="B25" s="35"/>
      <c r="C25" s="38"/>
    </row>
    <row r="26" spans="1:3">
      <c r="A26" s="34"/>
      <c r="B26" s="35"/>
      <c r="C26" s="39"/>
    </row>
    <row r="27" spans="1:3" ht="15.75" customHeight="1">
      <c r="A27" s="34"/>
      <c r="B27" s="35"/>
      <c r="C27" s="39"/>
    </row>
    <row r="28" spans="1:3" ht="15.75" customHeight="1">
      <c r="A28" s="34"/>
      <c r="B28" s="701" t="s">
        <v>44</v>
      </c>
      <c r="C28" s="702"/>
    </row>
    <row r="29" spans="1:3" ht="14.5">
      <c r="A29" s="34">
        <v>1</v>
      </c>
      <c r="B29" s="490" t="s">
        <v>732</v>
      </c>
      <c r="C29" s="587">
        <v>0.99878075215747519</v>
      </c>
    </row>
    <row r="30" spans="1:3" ht="14.5">
      <c r="A30" s="34"/>
      <c r="B30" s="35"/>
      <c r="C30" s="587"/>
    </row>
    <row r="31" spans="1:3" ht="15.75" customHeight="1">
      <c r="A31" s="34"/>
      <c r="B31" s="701" t="s">
        <v>45</v>
      </c>
      <c r="C31" s="702"/>
    </row>
    <row r="32" spans="1:3" ht="29.25" customHeight="1">
      <c r="A32" s="34"/>
      <c r="B32" s="672"/>
      <c r="C32" s="493"/>
    </row>
    <row r="33" spans="1:3" ht="14" customHeight="1">
      <c r="A33" s="34">
        <v>1</v>
      </c>
      <c r="B33" s="673" t="s">
        <v>733</v>
      </c>
      <c r="C33" s="587">
        <v>9.8903740695059347E-2</v>
      </c>
    </row>
    <row r="34" spans="1:3" ht="14.5">
      <c r="A34" s="34">
        <v>2</v>
      </c>
      <c r="B34" s="673" t="s">
        <v>734</v>
      </c>
      <c r="C34" s="587">
        <v>5.9930522888779703E-2</v>
      </c>
    </row>
    <row r="35" spans="1:3" ht="14.5">
      <c r="A35" s="34">
        <v>3</v>
      </c>
      <c r="B35" s="673" t="s">
        <v>735</v>
      </c>
      <c r="C35" s="587">
        <v>6.5189715109692778E-2</v>
      </c>
    </row>
    <row r="36" spans="1:3" ht="14.5">
      <c r="A36" s="34">
        <v>4</v>
      </c>
      <c r="B36" s="673" t="s">
        <v>752</v>
      </c>
      <c r="C36" s="587">
        <v>4.3873618376127459E-2</v>
      </c>
    </row>
  </sheetData>
  <mergeCells count="2">
    <mergeCell ref="B31:C31"/>
    <mergeCell ref="B28:C28"/>
  </mergeCells>
  <dataValidations disablePrompts="1"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zoomScale="85" zoomScaleNormal="85" workbookViewId="0">
      <pane xSplit="1" ySplit="5" topLeftCell="B33" activePane="bottomRight" state="frozen"/>
      <selection activeCell="B23" sqref="B23"/>
      <selection pane="topRight" activeCell="B23" sqref="B23"/>
      <selection pane="bottomLeft" activeCell="B23" sqref="B23"/>
      <selection pane="bottomRight" activeCell="B6" sqref="B6:B7"/>
    </sheetView>
  </sheetViews>
  <sheetFormatPr defaultColWidth="9.1796875" defaultRowHeight="14"/>
  <cols>
    <col min="1" max="1" width="9.54296875" style="4" bestFit="1" customWidth="1"/>
    <col min="2" max="2" width="54.1796875" style="4" customWidth="1"/>
    <col min="3" max="3" width="28" style="4" customWidth="1"/>
    <col min="4" max="4" width="22.453125" style="4" customWidth="1"/>
    <col min="5" max="5" width="22.1796875" style="4" customWidth="1"/>
    <col min="6" max="6" width="12" style="5" bestFit="1" customWidth="1"/>
    <col min="7" max="7" width="12.54296875" style="5" bestFit="1" customWidth="1"/>
    <col min="8" max="16384" width="9.1796875" style="5"/>
  </cols>
  <sheetData>
    <row r="1" spans="1:11">
      <c r="A1" s="173" t="s">
        <v>30</v>
      </c>
      <c r="B1" s="3" t="str">
        <f>'Info '!C2</f>
        <v>JSC TBC Bank</v>
      </c>
      <c r="C1" s="50"/>
      <c r="D1" s="50"/>
      <c r="E1" s="50"/>
      <c r="F1" s="15"/>
    </row>
    <row r="2" spans="1:11" s="40" customFormat="1" ht="15.75" customHeight="1">
      <c r="A2" s="173" t="s">
        <v>31</v>
      </c>
      <c r="B2" s="283">
        <f>'1. key ratios '!B2</f>
        <v>45199</v>
      </c>
    </row>
    <row r="3" spans="1:11" s="40" customFormat="1" ht="15.75" customHeight="1">
      <c r="A3" s="173"/>
    </row>
    <row r="4" spans="1:11" s="40" customFormat="1" ht="15.75" customHeight="1" thickBot="1">
      <c r="A4" s="174" t="s">
        <v>99</v>
      </c>
      <c r="B4" s="707" t="s">
        <v>225</v>
      </c>
      <c r="C4" s="708"/>
      <c r="D4" s="708"/>
      <c r="E4" s="708"/>
    </row>
    <row r="5" spans="1:11" s="44" customFormat="1" ht="17.5" customHeight="1">
      <c r="A5" s="126"/>
      <c r="B5" s="127"/>
      <c r="C5" s="42" t="s">
        <v>0</v>
      </c>
      <c r="D5" s="42" t="s">
        <v>1</v>
      </c>
      <c r="E5" s="43" t="s">
        <v>2</v>
      </c>
    </row>
    <row r="6" spans="1:11" s="15" customFormat="1" ht="14.5" customHeight="1">
      <c r="A6" s="175"/>
      <c r="B6" s="703" t="s">
        <v>232</v>
      </c>
      <c r="C6" s="703" t="s">
        <v>660</v>
      </c>
      <c r="D6" s="705" t="s">
        <v>98</v>
      </c>
      <c r="E6" s="706"/>
      <c r="G6" s="5"/>
    </row>
    <row r="7" spans="1:11" s="15" customFormat="1" ht="99.65" customHeight="1">
      <c r="A7" s="175"/>
      <c r="B7" s="704"/>
      <c r="C7" s="703"/>
      <c r="D7" s="206" t="s">
        <v>97</v>
      </c>
      <c r="E7" s="207" t="s">
        <v>233</v>
      </c>
      <c r="G7" s="5"/>
    </row>
    <row r="8" spans="1:11" ht="20">
      <c r="A8" s="327">
        <v>1</v>
      </c>
      <c r="B8" s="328" t="s">
        <v>561</v>
      </c>
      <c r="C8" s="588">
        <v>4426729477.2600002</v>
      </c>
      <c r="D8" s="588">
        <v>0</v>
      </c>
      <c r="E8" s="588">
        <v>4426729477.2600002</v>
      </c>
      <c r="F8" s="15"/>
      <c r="I8" s="510"/>
      <c r="J8" s="510"/>
      <c r="K8" s="510"/>
    </row>
    <row r="9" spans="1:11" ht="14.5">
      <c r="A9" s="327">
        <v>1.1000000000000001</v>
      </c>
      <c r="B9" s="329" t="s">
        <v>562</v>
      </c>
      <c r="C9" s="588">
        <v>844116231.20000005</v>
      </c>
      <c r="D9" s="588"/>
      <c r="E9" s="588">
        <v>844116231.20000005</v>
      </c>
      <c r="F9" s="15"/>
      <c r="I9" s="510"/>
      <c r="J9" s="510"/>
      <c r="K9" s="510"/>
    </row>
    <row r="10" spans="1:11" ht="14.5">
      <c r="A10" s="327">
        <v>1.2</v>
      </c>
      <c r="B10" s="329" t="s">
        <v>563</v>
      </c>
      <c r="C10" s="588">
        <v>2159063344.9499998</v>
      </c>
      <c r="D10" s="588"/>
      <c r="E10" s="588">
        <v>2159063344.9499998</v>
      </c>
      <c r="F10" s="15"/>
      <c r="I10" s="510"/>
      <c r="J10" s="510"/>
      <c r="K10" s="510"/>
    </row>
    <row r="11" spans="1:11" ht="14.5">
      <c r="A11" s="327">
        <v>1.3</v>
      </c>
      <c r="B11" s="329" t="s">
        <v>564</v>
      </c>
      <c r="C11" s="588">
        <v>1423549901.1100001</v>
      </c>
      <c r="D11" s="588"/>
      <c r="E11" s="588">
        <v>1423549901.1100001</v>
      </c>
      <c r="F11" s="15"/>
      <c r="I11" s="510"/>
      <c r="J11" s="510"/>
      <c r="K11" s="510"/>
    </row>
    <row r="12" spans="1:11" ht="14.5">
      <c r="A12" s="327">
        <v>2</v>
      </c>
      <c r="B12" s="330" t="s">
        <v>565</v>
      </c>
      <c r="C12" s="588">
        <v>102797683.75999999</v>
      </c>
      <c r="D12" s="588"/>
      <c r="E12" s="588">
        <v>102797683.75999999</v>
      </c>
      <c r="F12" s="15"/>
      <c r="I12" s="510"/>
      <c r="J12" s="510"/>
      <c r="K12" s="510"/>
    </row>
    <row r="13" spans="1:11" ht="14.5">
      <c r="A13" s="327">
        <v>2.1</v>
      </c>
      <c r="B13" s="331" t="s">
        <v>566</v>
      </c>
      <c r="C13" s="588">
        <v>102797683.75999999</v>
      </c>
      <c r="D13" s="588"/>
      <c r="E13" s="588">
        <v>102797683.75999999</v>
      </c>
      <c r="F13" s="15"/>
      <c r="I13" s="510"/>
      <c r="J13" s="510"/>
      <c r="K13" s="510"/>
    </row>
    <row r="14" spans="1:11" ht="20">
      <c r="A14" s="327">
        <v>3</v>
      </c>
      <c r="B14" s="332" t="s">
        <v>567</v>
      </c>
      <c r="C14" s="588">
        <v>0</v>
      </c>
      <c r="D14" s="588"/>
      <c r="E14" s="588">
        <v>0</v>
      </c>
      <c r="F14" s="15"/>
      <c r="I14" s="510"/>
      <c r="J14" s="510"/>
      <c r="K14" s="510"/>
    </row>
    <row r="15" spans="1:11" ht="14.5">
      <c r="A15" s="327">
        <v>4</v>
      </c>
      <c r="B15" s="333" t="s">
        <v>568</v>
      </c>
      <c r="C15" s="588">
        <v>0</v>
      </c>
      <c r="D15" s="588"/>
      <c r="E15" s="588">
        <v>0</v>
      </c>
      <c r="F15" s="15"/>
      <c r="I15" s="510"/>
      <c r="J15" s="510"/>
      <c r="K15" s="510"/>
    </row>
    <row r="16" spans="1:11" ht="20">
      <c r="A16" s="327">
        <v>5</v>
      </c>
      <c r="B16" s="334" t="s">
        <v>569</v>
      </c>
      <c r="C16" s="588">
        <v>3095760940.8899999</v>
      </c>
      <c r="D16" s="588">
        <v>0</v>
      </c>
      <c r="E16" s="588">
        <v>3095760940.8899999</v>
      </c>
      <c r="F16" s="15"/>
      <c r="I16" s="510"/>
      <c r="J16" s="510"/>
      <c r="K16" s="510"/>
    </row>
    <row r="17" spans="1:11" ht="14.5">
      <c r="A17" s="327">
        <v>5.0999999999999996</v>
      </c>
      <c r="B17" s="335" t="s">
        <v>570</v>
      </c>
      <c r="C17" s="588">
        <v>671229.43999999994</v>
      </c>
      <c r="D17" s="588"/>
      <c r="E17" s="588">
        <v>671229.43999999994</v>
      </c>
      <c r="F17" s="15"/>
      <c r="I17" s="510"/>
      <c r="J17" s="510"/>
      <c r="K17" s="510"/>
    </row>
    <row r="18" spans="1:11" ht="14.5">
      <c r="A18" s="327">
        <v>5.2</v>
      </c>
      <c r="B18" s="335" t="s">
        <v>571</v>
      </c>
      <c r="C18" s="588">
        <v>3095089711.4499998</v>
      </c>
      <c r="D18" s="588"/>
      <c r="E18" s="588">
        <v>3095089711.4499998</v>
      </c>
      <c r="F18" s="15"/>
      <c r="I18" s="510"/>
      <c r="J18" s="510"/>
      <c r="K18" s="510"/>
    </row>
    <row r="19" spans="1:11" ht="14.5">
      <c r="A19" s="327">
        <v>5.3</v>
      </c>
      <c r="B19" s="336" t="s">
        <v>572</v>
      </c>
      <c r="C19" s="588"/>
      <c r="D19" s="588"/>
      <c r="E19" s="588">
        <v>0</v>
      </c>
      <c r="F19" s="15"/>
      <c r="I19" s="510"/>
      <c r="J19" s="510"/>
      <c r="K19" s="510"/>
    </row>
    <row r="20" spans="1:11" ht="14.5">
      <c r="A20" s="327">
        <v>6</v>
      </c>
      <c r="B20" s="332" t="s">
        <v>573</v>
      </c>
      <c r="C20" s="588">
        <v>19391666768.700001</v>
      </c>
      <c r="D20" s="588">
        <v>0</v>
      </c>
      <c r="E20" s="588">
        <v>19391666768.700001</v>
      </c>
      <c r="F20" s="15"/>
      <c r="I20" s="510"/>
      <c r="J20" s="510"/>
      <c r="K20" s="510"/>
    </row>
    <row r="21" spans="1:11" ht="14.5">
      <c r="A21" s="327">
        <v>6.1</v>
      </c>
      <c r="B21" s="335" t="s">
        <v>571</v>
      </c>
      <c r="C21" s="588">
        <v>0</v>
      </c>
      <c r="D21" s="588"/>
      <c r="E21" s="588">
        <v>0</v>
      </c>
      <c r="F21" s="15"/>
      <c r="I21" s="510"/>
      <c r="J21" s="510"/>
      <c r="K21" s="510"/>
    </row>
    <row r="22" spans="1:11" ht="14.5">
      <c r="A22" s="327">
        <v>6.2</v>
      </c>
      <c r="B22" s="336" t="s">
        <v>572</v>
      </c>
      <c r="C22" s="588">
        <v>19391666768.700001</v>
      </c>
      <c r="D22" s="588"/>
      <c r="E22" s="588">
        <v>19391666768.700001</v>
      </c>
      <c r="F22" s="15"/>
      <c r="I22" s="510"/>
      <c r="J22" s="510"/>
      <c r="K22" s="510"/>
    </row>
    <row r="23" spans="1:11" ht="14.5">
      <c r="A23" s="327">
        <v>7</v>
      </c>
      <c r="B23" s="333" t="s">
        <v>574</v>
      </c>
      <c r="C23" s="588">
        <v>34257553.230000004</v>
      </c>
      <c r="D23" s="588">
        <v>5149008.3699999992</v>
      </c>
      <c r="E23" s="588">
        <v>29108544.860000007</v>
      </c>
      <c r="F23" s="15"/>
      <c r="I23" s="510"/>
      <c r="J23" s="510"/>
      <c r="K23" s="510"/>
    </row>
    <row r="24" spans="1:11" ht="14.5">
      <c r="A24" s="327">
        <v>8</v>
      </c>
      <c r="B24" s="337" t="s">
        <v>575</v>
      </c>
      <c r="C24" s="588">
        <v>0</v>
      </c>
      <c r="D24" s="588"/>
      <c r="E24" s="588">
        <v>0</v>
      </c>
      <c r="F24" s="15"/>
      <c r="I24" s="510"/>
      <c r="J24" s="510"/>
      <c r="K24" s="510"/>
    </row>
    <row r="25" spans="1:11" ht="14.5">
      <c r="A25" s="327">
        <v>9</v>
      </c>
      <c r="B25" s="333" t="s">
        <v>576</v>
      </c>
      <c r="C25" s="589">
        <v>559683707.41999984</v>
      </c>
      <c r="D25" s="589">
        <v>0</v>
      </c>
      <c r="E25" s="589">
        <v>559683707.41999984</v>
      </c>
      <c r="F25" s="15"/>
      <c r="I25" s="510"/>
      <c r="J25" s="510"/>
      <c r="K25" s="510"/>
    </row>
    <row r="26" spans="1:11" ht="14.5">
      <c r="A26" s="327">
        <v>9.1</v>
      </c>
      <c r="B26" s="335" t="s">
        <v>577</v>
      </c>
      <c r="C26" s="588">
        <v>539910864.2299999</v>
      </c>
      <c r="D26" s="588"/>
      <c r="E26" s="588">
        <v>539910864.2299999</v>
      </c>
      <c r="F26" s="15"/>
      <c r="I26" s="510"/>
      <c r="J26" s="510"/>
      <c r="K26" s="510"/>
    </row>
    <row r="27" spans="1:11" ht="14.5">
      <c r="A27" s="327">
        <v>9.1999999999999993</v>
      </c>
      <c r="B27" s="335" t="s">
        <v>578</v>
      </c>
      <c r="C27" s="588">
        <v>19772843.189999998</v>
      </c>
      <c r="D27" s="588"/>
      <c r="E27" s="588">
        <v>19772843.189999998</v>
      </c>
      <c r="F27" s="15"/>
      <c r="I27" s="510"/>
      <c r="J27" s="510"/>
      <c r="K27" s="510"/>
    </row>
    <row r="28" spans="1:11" ht="14.5">
      <c r="A28" s="327">
        <v>10</v>
      </c>
      <c r="B28" s="333" t="s">
        <v>579</v>
      </c>
      <c r="C28" s="589">
        <v>334097341.98000002</v>
      </c>
      <c r="D28" s="589">
        <v>334097341.98000002</v>
      </c>
      <c r="E28" s="589">
        <v>0</v>
      </c>
      <c r="F28" s="15"/>
      <c r="I28" s="510"/>
      <c r="J28" s="510"/>
      <c r="K28" s="510"/>
    </row>
    <row r="29" spans="1:11" ht="14.5">
      <c r="A29" s="327">
        <v>10.1</v>
      </c>
      <c r="B29" s="335" t="s">
        <v>580</v>
      </c>
      <c r="C29" s="588">
        <v>27502089.170000002</v>
      </c>
      <c r="D29" s="588">
        <v>27502089.170000002</v>
      </c>
      <c r="E29" s="588">
        <v>0</v>
      </c>
      <c r="F29" s="15"/>
      <c r="I29" s="510"/>
      <c r="J29" s="510"/>
      <c r="K29" s="510"/>
    </row>
    <row r="30" spans="1:11" ht="14.5">
      <c r="A30" s="327">
        <v>10.199999999999999</v>
      </c>
      <c r="B30" s="335" t="s">
        <v>581</v>
      </c>
      <c r="C30" s="588">
        <v>306595252.81</v>
      </c>
      <c r="D30" s="588">
        <v>306595252.81</v>
      </c>
      <c r="E30" s="588">
        <v>0</v>
      </c>
      <c r="F30" s="15"/>
      <c r="I30" s="510"/>
      <c r="J30" s="510"/>
      <c r="K30" s="510"/>
    </row>
    <row r="31" spans="1:11" ht="14.5">
      <c r="A31" s="327">
        <v>11</v>
      </c>
      <c r="B31" s="333" t="s">
        <v>582</v>
      </c>
      <c r="C31" s="589">
        <v>13890056.640000001</v>
      </c>
      <c r="D31" s="589">
        <v>0</v>
      </c>
      <c r="E31" s="589">
        <v>13890056.640000001</v>
      </c>
      <c r="F31" s="15"/>
      <c r="I31" s="510"/>
      <c r="J31" s="510"/>
      <c r="K31" s="510"/>
    </row>
    <row r="32" spans="1:11" ht="14.5">
      <c r="A32" s="327">
        <v>11.1</v>
      </c>
      <c r="B32" s="335" t="s">
        <v>583</v>
      </c>
      <c r="C32" s="588">
        <v>13890056.640000001</v>
      </c>
      <c r="D32" s="588"/>
      <c r="E32" s="588">
        <v>13890056.640000001</v>
      </c>
      <c r="F32" s="15"/>
      <c r="I32" s="510"/>
      <c r="J32" s="510"/>
      <c r="K32" s="510"/>
    </row>
    <row r="33" spans="1:11" ht="14.5">
      <c r="A33" s="327">
        <v>11.2</v>
      </c>
      <c r="B33" s="335" t="s">
        <v>584</v>
      </c>
      <c r="C33" s="588">
        <v>0</v>
      </c>
      <c r="D33" s="588"/>
      <c r="E33" s="588">
        <v>0</v>
      </c>
      <c r="F33" s="15"/>
      <c r="I33" s="510"/>
      <c r="J33" s="510"/>
      <c r="K33" s="510"/>
    </row>
    <row r="34" spans="1:11" ht="14.5">
      <c r="A34" s="327">
        <v>13</v>
      </c>
      <c r="B34" s="333" t="s">
        <v>585</v>
      </c>
      <c r="C34" s="588">
        <v>578605367.59000003</v>
      </c>
      <c r="D34" s="588"/>
      <c r="E34" s="588">
        <v>578605367.59000003</v>
      </c>
      <c r="F34" s="15"/>
      <c r="I34" s="510"/>
      <c r="J34" s="510"/>
      <c r="K34" s="510"/>
    </row>
    <row r="35" spans="1:11" ht="14.5">
      <c r="A35" s="327">
        <v>13.1</v>
      </c>
      <c r="B35" s="338" t="s">
        <v>586</v>
      </c>
      <c r="C35" s="588">
        <v>277871766.55000001</v>
      </c>
      <c r="D35" s="588"/>
      <c r="E35" s="588">
        <v>277871766.55000001</v>
      </c>
      <c r="F35" s="15"/>
      <c r="I35" s="510"/>
      <c r="J35" s="510"/>
      <c r="K35" s="510"/>
    </row>
    <row r="36" spans="1:11" ht="14.5">
      <c r="A36" s="327">
        <v>13.2</v>
      </c>
      <c r="B36" s="338" t="s">
        <v>587</v>
      </c>
      <c r="C36" s="588">
        <v>0</v>
      </c>
      <c r="D36" s="588"/>
      <c r="E36" s="588">
        <v>0</v>
      </c>
      <c r="F36" s="15"/>
      <c r="I36" s="510"/>
      <c r="J36" s="510"/>
      <c r="K36" s="510"/>
    </row>
    <row r="37" spans="1:11" ht="26.5" thickBot="1">
      <c r="A37" s="96"/>
      <c r="B37" s="176" t="s">
        <v>234</v>
      </c>
      <c r="C37" s="590">
        <v>28537488897.469997</v>
      </c>
      <c r="D37" s="590">
        <v>339246350.35000002</v>
      </c>
      <c r="E37" s="590">
        <v>28198242547.119999</v>
      </c>
    </row>
    <row r="38" spans="1:11">
      <c r="A38" s="5"/>
      <c r="B38" s="5"/>
      <c r="C38" s="5"/>
      <c r="D38" s="5"/>
      <c r="E38" s="5"/>
    </row>
    <row r="39" spans="1:11">
      <c r="A39" s="5"/>
      <c r="B39" s="5"/>
      <c r="C39" s="509"/>
      <c r="D39" s="509"/>
      <c r="E39" s="509"/>
    </row>
    <row r="41" spans="1:11" s="4" customFormat="1">
      <c r="B41" s="45"/>
      <c r="F41" s="5"/>
      <c r="G41" s="5"/>
    </row>
    <row r="42" spans="1:11" s="4" customFormat="1">
      <c r="B42" s="45"/>
      <c r="F42" s="5"/>
      <c r="G42" s="5"/>
    </row>
    <row r="43" spans="1:11" s="4" customFormat="1">
      <c r="B43" s="45"/>
      <c r="F43" s="5"/>
      <c r="G43" s="5"/>
    </row>
    <row r="44" spans="1:11" s="4" customFormat="1">
      <c r="B44" s="45"/>
      <c r="F44" s="5"/>
      <c r="G44" s="5"/>
    </row>
    <row r="45" spans="1:11" s="4" customFormat="1">
      <c r="B45" s="45"/>
      <c r="F45" s="5"/>
      <c r="G45" s="5"/>
    </row>
    <row r="46" spans="1:11" s="4" customFormat="1">
      <c r="B46" s="45"/>
      <c r="F46" s="5"/>
      <c r="G46" s="5"/>
    </row>
    <row r="47" spans="1:11" s="4" customFormat="1">
      <c r="B47" s="45"/>
      <c r="F47" s="5"/>
      <c r="G47" s="5"/>
    </row>
    <row r="48" spans="1:11" s="4" customFormat="1">
      <c r="B48" s="45"/>
      <c r="F48" s="5"/>
      <c r="G48" s="5"/>
    </row>
    <row r="49" spans="2:7" s="4" customFormat="1">
      <c r="B49" s="45"/>
      <c r="F49" s="5"/>
      <c r="G49" s="5"/>
    </row>
    <row r="50" spans="2:7" s="4" customFormat="1">
      <c r="B50" s="45"/>
      <c r="F50" s="5"/>
      <c r="G50" s="5"/>
    </row>
    <row r="51" spans="2:7" s="4" customFormat="1">
      <c r="B51" s="45"/>
      <c r="F51" s="5"/>
      <c r="G51" s="5"/>
    </row>
    <row r="52" spans="2:7" s="4" customFormat="1">
      <c r="B52" s="45"/>
      <c r="F52" s="5"/>
      <c r="G52" s="5"/>
    </row>
    <row r="53" spans="2:7" s="4" customFormat="1">
      <c r="B53" s="45"/>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85" zoomScaleNormal="85" workbookViewId="0">
      <pane xSplit="1" ySplit="4" topLeftCell="B5" activePane="bottomRight" state="frozen"/>
      <selection activeCell="B23" sqref="B23"/>
      <selection pane="topRight" activeCell="B23" sqref="B23"/>
      <selection pane="bottomLeft" activeCell="B23" sqref="B23"/>
      <selection pane="bottomRight" activeCell="B5" sqref="B5"/>
    </sheetView>
  </sheetViews>
  <sheetFormatPr defaultColWidth="9.1796875" defaultRowHeight="12.5" outlineLevelRow="1"/>
  <cols>
    <col min="1" max="1" width="9.54296875" style="4" bestFit="1" customWidth="1"/>
    <col min="2" max="2" width="114.1796875" style="4" customWidth="1"/>
    <col min="3" max="3" width="18.81640625" style="4" customWidth="1"/>
    <col min="4" max="4" width="25.453125" style="4" customWidth="1"/>
    <col min="5" max="5" width="24.1796875" style="4" customWidth="1"/>
    <col min="6" max="6" width="24" style="4" customWidth="1"/>
    <col min="7" max="7" width="10" style="4" bestFit="1" customWidth="1"/>
    <col min="8" max="8" width="12" style="4" bestFit="1" customWidth="1"/>
    <col min="9" max="9" width="12.54296875" style="4" bestFit="1" customWidth="1"/>
    <col min="10" max="16384" width="9.1796875" style="4"/>
  </cols>
  <sheetData>
    <row r="1" spans="1:6">
      <c r="A1" s="2" t="s">
        <v>30</v>
      </c>
      <c r="B1" s="3" t="str">
        <f>'Info '!C2</f>
        <v>JSC TBC Bank</v>
      </c>
    </row>
    <row r="2" spans="1:6" s="40" customFormat="1" ht="15.75" customHeight="1">
      <c r="A2" s="2" t="s">
        <v>31</v>
      </c>
      <c r="B2" s="283">
        <f>'1. key ratios '!B2</f>
        <v>45199</v>
      </c>
      <c r="C2" s="4"/>
      <c r="D2" s="4"/>
      <c r="E2" s="4"/>
      <c r="F2" s="4"/>
    </row>
    <row r="3" spans="1:6" s="40" customFormat="1" ht="15.75" customHeight="1">
      <c r="C3" s="4"/>
      <c r="D3" s="4"/>
      <c r="E3" s="4"/>
      <c r="F3" s="4"/>
    </row>
    <row r="4" spans="1:6" s="40" customFormat="1" ht="13.5" thickBot="1">
      <c r="A4" s="40" t="s">
        <v>46</v>
      </c>
      <c r="B4" s="177" t="s">
        <v>554</v>
      </c>
      <c r="C4" s="41" t="s">
        <v>35</v>
      </c>
      <c r="D4" s="4"/>
      <c r="E4" s="4"/>
      <c r="F4" s="4"/>
    </row>
    <row r="5" spans="1:6" ht="14.5">
      <c r="A5" s="132">
        <v>1</v>
      </c>
      <c r="B5" s="178" t="s">
        <v>556</v>
      </c>
      <c r="C5" s="591">
        <v>28198242547.119999</v>
      </c>
    </row>
    <row r="6" spans="1:6" s="133" customFormat="1" ht="14.5">
      <c r="A6" s="46">
        <v>2.1</v>
      </c>
      <c r="B6" s="129" t="s">
        <v>214</v>
      </c>
      <c r="C6" s="592">
        <v>3362927378.3100004</v>
      </c>
    </row>
    <row r="7" spans="1:6" s="28" customFormat="1" ht="14.5" outlineLevel="1">
      <c r="A7" s="22">
        <v>2.2000000000000002</v>
      </c>
      <c r="B7" s="23" t="s">
        <v>215</v>
      </c>
      <c r="C7" s="592">
        <v>4562274528.9277496</v>
      </c>
    </row>
    <row r="8" spans="1:6" s="28" customFormat="1" ht="14.5">
      <c r="A8" s="22">
        <v>3</v>
      </c>
      <c r="B8" s="130" t="s">
        <v>555</v>
      </c>
      <c r="C8" s="593">
        <v>36123444454.35775</v>
      </c>
    </row>
    <row r="9" spans="1:6" s="133" customFormat="1" ht="14.5">
      <c r="A9" s="46">
        <v>4</v>
      </c>
      <c r="B9" s="48" t="s">
        <v>48</v>
      </c>
      <c r="C9" s="592">
        <v>0</v>
      </c>
    </row>
    <row r="10" spans="1:6" s="28" customFormat="1" ht="14.5" outlineLevel="1">
      <c r="A10" s="22">
        <v>5.0999999999999996</v>
      </c>
      <c r="B10" s="23" t="s">
        <v>216</v>
      </c>
      <c r="C10" s="592">
        <v>-1893156943.1130004</v>
      </c>
    </row>
    <row r="11" spans="1:6" s="28" customFormat="1" ht="14.5" outlineLevel="1">
      <c r="A11" s="22">
        <v>5.2</v>
      </c>
      <c r="B11" s="23" t="s">
        <v>217</v>
      </c>
      <c r="C11" s="592">
        <v>-4420997220.8118143</v>
      </c>
    </row>
    <row r="12" spans="1:6" s="28" customFormat="1" ht="14.5">
      <c r="A12" s="22">
        <v>6</v>
      </c>
      <c r="B12" s="128" t="s">
        <v>359</v>
      </c>
      <c r="C12" s="592">
        <v>0</v>
      </c>
    </row>
    <row r="13" spans="1:6" s="28" customFormat="1" ht="15" thickBot="1">
      <c r="A13" s="24">
        <v>7</v>
      </c>
      <c r="B13" s="131" t="s">
        <v>177</v>
      </c>
      <c r="C13" s="594">
        <v>29809290290.432938</v>
      </c>
    </row>
    <row r="15" spans="1:6" ht="25">
      <c r="A15" s="145"/>
      <c r="B15" s="29" t="s">
        <v>360</v>
      </c>
    </row>
    <row r="16" spans="1:6">
      <c r="A16" s="145"/>
      <c r="B16" s="145"/>
    </row>
    <row r="17" spans="1:5" ht="13.5">
      <c r="A17" s="140"/>
      <c r="B17" s="141"/>
      <c r="C17" s="145"/>
      <c r="D17" s="145"/>
      <c r="E17" s="145"/>
    </row>
    <row r="18" spans="1:5" ht="14.5">
      <c r="A18" s="146"/>
      <c r="B18" s="147"/>
      <c r="C18" s="145"/>
      <c r="D18" s="145"/>
      <c r="E18" s="145"/>
    </row>
    <row r="19" spans="1:5" ht="13">
      <c r="A19" s="148"/>
      <c r="B19" s="142"/>
      <c r="C19" s="145"/>
      <c r="D19" s="145"/>
      <c r="E19" s="145"/>
    </row>
    <row r="20" spans="1:5" ht="13">
      <c r="A20" s="149"/>
      <c r="B20" s="143"/>
      <c r="C20" s="145"/>
      <c r="D20" s="145"/>
      <c r="E20" s="145"/>
    </row>
    <row r="21" spans="1:5" ht="13">
      <c r="A21" s="149"/>
      <c r="B21" s="147"/>
      <c r="C21" s="145"/>
      <c r="D21" s="145"/>
      <c r="E21" s="145"/>
    </row>
    <row r="22" spans="1:5" ht="13">
      <c r="A22" s="148"/>
      <c r="B22" s="144"/>
      <c r="C22" s="145"/>
      <c r="D22" s="145"/>
      <c r="E22" s="145"/>
    </row>
    <row r="23" spans="1:5" ht="13">
      <c r="A23" s="149"/>
      <c r="B23" s="143"/>
      <c r="C23" s="145"/>
      <c r="D23" s="145"/>
      <c r="E23" s="145"/>
    </row>
    <row r="24" spans="1:5" ht="13">
      <c r="A24" s="149"/>
      <c r="B24" s="143"/>
      <c r="C24" s="145"/>
      <c r="D24" s="145"/>
      <c r="E24" s="145"/>
    </row>
    <row r="25" spans="1:5" ht="13">
      <c r="A25" s="149"/>
      <c r="B25" s="150"/>
      <c r="C25" s="145"/>
      <c r="D25" s="145"/>
      <c r="E25" s="145"/>
    </row>
    <row r="26" spans="1:5" ht="13">
      <c r="A26" s="149"/>
      <c r="B26" s="147"/>
      <c r="C26" s="145"/>
      <c r="D26" s="145"/>
      <c r="E26" s="145"/>
    </row>
    <row r="27" spans="1:5">
      <c r="A27" s="145"/>
      <c r="B27" s="151"/>
      <c r="C27" s="145"/>
      <c r="D27" s="145"/>
      <c r="E27" s="145"/>
    </row>
    <row r="28" spans="1:5">
      <c r="A28" s="145"/>
      <c r="B28" s="151"/>
      <c r="C28" s="145"/>
      <c r="D28" s="145"/>
      <c r="E28" s="145"/>
    </row>
    <row r="29" spans="1:5">
      <c r="A29" s="145"/>
      <c r="B29" s="151"/>
      <c r="C29" s="145"/>
      <c r="D29" s="145"/>
      <c r="E29" s="145"/>
    </row>
    <row r="30" spans="1:5">
      <c r="A30" s="145"/>
      <c r="B30" s="151"/>
      <c r="C30" s="145"/>
      <c r="D30" s="145"/>
      <c r="E30" s="145"/>
    </row>
    <row r="31" spans="1:5">
      <c r="A31" s="145"/>
      <c r="B31" s="151"/>
      <c r="C31" s="145"/>
      <c r="D31" s="145"/>
      <c r="E31" s="145"/>
    </row>
    <row r="32" spans="1:5">
      <c r="A32" s="145"/>
      <c r="B32" s="151"/>
      <c r="C32" s="145"/>
      <c r="D32" s="145"/>
      <c r="E32" s="145"/>
    </row>
    <row r="33" spans="1:5">
      <c r="A33" s="145"/>
      <c r="B33" s="151"/>
      <c r="C33" s="145"/>
      <c r="D33" s="145"/>
      <c r="E33" s="145"/>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85" zoomScaleNormal="85" workbookViewId="0">
      <pane xSplit="1" ySplit="5" topLeftCell="B6" activePane="bottomRight" state="frozen"/>
      <selection activeCell="B6" sqref="B6:B7"/>
      <selection pane="topRight" activeCell="B6" sqref="B6:B7"/>
      <selection pane="bottomLeft" activeCell="B6" sqref="B6:B7"/>
      <selection pane="bottomRight" activeCell="B6" sqref="B6"/>
    </sheetView>
  </sheetViews>
  <sheetFormatPr defaultColWidth="9.1796875" defaultRowHeight="12.5"/>
  <cols>
    <col min="1" max="1" width="9.54296875" style="50" bestFit="1" customWidth="1"/>
    <col min="2" max="2" width="132.453125" style="4" customWidth="1"/>
    <col min="3" max="3" width="18.453125" style="4" customWidth="1"/>
    <col min="4" max="16384" width="9.1796875" style="4"/>
  </cols>
  <sheetData>
    <row r="1" spans="1:3">
      <c r="A1" s="2" t="s">
        <v>30</v>
      </c>
      <c r="B1" s="3" t="str">
        <f>'Info '!C2</f>
        <v>JSC TBC Bank</v>
      </c>
    </row>
    <row r="2" spans="1:3" s="40" customFormat="1" ht="15.75" customHeight="1">
      <c r="A2" s="40" t="s">
        <v>31</v>
      </c>
      <c r="B2" s="283">
        <f>'1. key ratios '!B2</f>
        <v>45199</v>
      </c>
    </row>
    <row r="3" spans="1:3" s="40" customFormat="1" ht="15.75" customHeight="1"/>
    <row r="4" spans="1:3" ht="13.5" thickBot="1">
      <c r="A4" s="50" t="s">
        <v>143</v>
      </c>
      <c r="B4" s="81" t="s">
        <v>142</v>
      </c>
    </row>
    <row r="5" spans="1:3" ht="13">
      <c r="A5" s="51" t="s">
        <v>6</v>
      </c>
      <c r="B5" s="52"/>
      <c r="C5" s="53" t="s">
        <v>745</v>
      </c>
    </row>
    <row r="6" spans="1:3" ht="13">
      <c r="A6" s="54">
        <v>1</v>
      </c>
      <c r="B6" s="55" t="s">
        <v>141</v>
      </c>
      <c r="C6" s="595">
        <v>4317009512.2621002</v>
      </c>
    </row>
    <row r="7" spans="1:3" ht="13">
      <c r="A7" s="54">
        <v>2</v>
      </c>
      <c r="B7" s="56" t="s">
        <v>140</v>
      </c>
      <c r="C7" s="596">
        <v>21015907.690000001</v>
      </c>
    </row>
    <row r="8" spans="1:3" ht="13">
      <c r="A8" s="54">
        <v>3</v>
      </c>
      <c r="B8" s="57" t="s">
        <v>139</v>
      </c>
      <c r="C8" s="596">
        <v>521190199.20999998</v>
      </c>
    </row>
    <row r="9" spans="1:3" ht="13">
      <c r="A9" s="54">
        <v>4</v>
      </c>
      <c r="B9" s="57" t="s">
        <v>138</v>
      </c>
      <c r="C9" s="596">
        <v>10862262.186800001</v>
      </c>
    </row>
    <row r="10" spans="1:3" ht="13">
      <c r="A10" s="54">
        <v>5</v>
      </c>
      <c r="B10" s="57" t="s">
        <v>137</v>
      </c>
      <c r="C10" s="596">
        <v>-93262627.140000001</v>
      </c>
    </row>
    <row r="11" spans="1:3" ht="13">
      <c r="A11" s="54">
        <v>6</v>
      </c>
      <c r="B11" s="58" t="s">
        <v>136</v>
      </c>
      <c r="C11" s="596">
        <v>3857203770.3153</v>
      </c>
    </row>
    <row r="12" spans="1:3" s="28" customFormat="1" ht="13">
      <c r="A12" s="54">
        <v>7</v>
      </c>
      <c r="B12" s="55" t="s">
        <v>135</v>
      </c>
      <c r="C12" s="597">
        <v>350108712.54380012</v>
      </c>
    </row>
    <row r="13" spans="1:3" s="28" customFormat="1" ht="13">
      <c r="A13" s="54">
        <v>8</v>
      </c>
      <c r="B13" s="59" t="s">
        <v>134</v>
      </c>
      <c r="C13" s="596">
        <v>10862262.186800001</v>
      </c>
    </row>
    <row r="14" spans="1:3" s="28" customFormat="1" ht="25">
      <c r="A14" s="54">
        <v>9</v>
      </c>
      <c r="B14" s="60" t="s">
        <v>133</v>
      </c>
      <c r="C14" s="596">
        <v>0</v>
      </c>
    </row>
    <row r="15" spans="1:3" s="28" customFormat="1" ht="13">
      <c r="A15" s="54">
        <v>10</v>
      </c>
      <c r="B15" s="61" t="s">
        <v>132</v>
      </c>
      <c r="C15" s="596">
        <v>334097341.98700011</v>
      </c>
    </row>
    <row r="16" spans="1:3" s="28" customFormat="1" ht="13">
      <c r="A16" s="54">
        <v>11</v>
      </c>
      <c r="B16" s="62" t="s">
        <v>131</v>
      </c>
      <c r="C16" s="596">
        <v>0</v>
      </c>
    </row>
    <row r="17" spans="1:3" s="28" customFormat="1" ht="13">
      <c r="A17" s="54">
        <v>12</v>
      </c>
      <c r="B17" s="61" t="s">
        <v>130</v>
      </c>
      <c r="C17" s="596">
        <v>100</v>
      </c>
    </row>
    <row r="18" spans="1:3" s="28" customFormat="1" ht="13">
      <c r="A18" s="54">
        <v>13</v>
      </c>
      <c r="B18" s="61" t="s">
        <v>129</v>
      </c>
      <c r="C18" s="596">
        <v>0</v>
      </c>
    </row>
    <row r="19" spans="1:3" s="28" customFormat="1" ht="13">
      <c r="A19" s="54">
        <v>14</v>
      </c>
      <c r="B19" s="61" t="s">
        <v>128</v>
      </c>
      <c r="C19" s="596">
        <v>0</v>
      </c>
    </row>
    <row r="20" spans="1:3" s="28" customFormat="1" ht="13">
      <c r="A20" s="54">
        <v>15</v>
      </c>
      <c r="B20" s="61" t="s">
        <v>127</v>
      </c>
      <c r="C20" s="596">
        <v>0</v>
      </c>
    </row>
    <row r="21" spans="1:3" s="28" customFormat="1" ht="25">
      <c r="A21" s="54">
        <v>16</v>
      </c>
      <c r="B21" s="60" t="s">
        <v>126</v>
      </c>
      <c r="C21" s="596">
        <v>0</v>
      </c>
    </row>
    <row r="22" spans="1:3" s="28" customFormat="1" ht="13">
      <c r="A22" s="54">
        <v>17</v>
      </c>
      <c r="B22" s="63" t="s">
        <v>125</v>
      </c>
      <c r="C22" s="596">
        <v>5149008.3699999992</v>
      </c>
    </row>
    <row r="23" spans="1:3" s="28" customFormat="1" ht="13">
      <c r="A23" s="54">
        <v>18</v>
      </c>
      <c r="B23" s="533" t="s">
        <v>553</v>
      </c>
      <c r="C23" s="596">
        <v>0</v>
      </c>
    </row>
    <row r="24" spans="1:3" s="28" customFormat="1" ht="13">
      <c r="A24" s="54">
        <v>19</v>
      </c>
      <c r="B24" s="60" t="s">
        <v>124</v>
      </c>
      <c r="C24" s="596">
        <v>0</v>
      </c>
    </row>
    <row r="25" spans="1:3" s="28" customFormat="1" ht="25">
      <c r="A25" s="54">
        <v>20</v>
      </c>
      <c r="B25" s="60" t="s">
        <v>101</v>
      </c>
      <c r="C25" s="596">
        <v>0</v>
      </c>
    </row>
    <row r="26" spans="1:3" s="28" customFormat="1" ht="13">
      <c r="A26" s="54">
        <v>21</v>
      </c>
      <c r="B26" s="64" t="s">
        <v>123</v>
      </c>
      <c r="C26" s="596">
        <v>0</v>
      </c>
    </row>
    <row r="27" spans="1:3" s="28" customFormat="1" ht="13">
      <c r="A27" s="54">
        <v>22</v>
      </c>
      <c r="B27" s="64" t="s">
        <v>122</v>
      </c>
      <c r="C27" s="596">
        <v>0</v>
      </c>
    </row>
    <row r="28" spans="1:3" s="28" customFormat="1" ht="13">
      <c r="A28" s="54">
        <v>23</v>
      </c>
      <c r="B28" s="64" t="s">
        <v>121</v>
      </c>
      <c r="C28" s="596">
        <v>0</v>
      </c>
    </row>
    <row r="29" spans="1:3" s="28" customFormat="1" ht="13">
      <c r="A29" s="54">
        <v>24</v>
      </c>
      <c r="B29" s="65" t="s">
        <v>120</v>
      </c>
      <c r="C29" s="597">
        <v>3966900799.7182999</v>
      </c>
    </row>
    <row r="30" spans="1:3" s="28" customFormat="1" ht="13">
      <c r="A30" s="66"/>
      <c r="B30" s="67"/>
      <c r="C30" s="596">
        <v>0</v>
      </c>
    </row>
    <row r="31" spans="1:3" s="28" customFormat="1" ht="13">
      <c r="A31" s="66">
        <v>25</v>
      </c>
      <c r="B31" s="65" t="s">
        <v>119</v>
      </c>
      <c r="C31" s="597">
        <v>535660000</v>
      </c>
    </row>
    <row r="32" spans="1:3" s="28" customFormat="1" ht="13">
      <c r="A32" s="66">
        <v>26</v>
      </c>
      <c r="B32" s="57" t="s">
        <v>118</v>
      </c>
      <c r="C32" s="598">
        <v>535660000</v>
      </c>
    </row>
    <row r="33" spans="1:3" s="28" customFormat="1" ht="13">
      <c r="A33" s="66">
        <v>27</v>
      </c>
      <c r="B33" s="68" t="s">
        <v>192</v>
      </c>
      <c r="C33" s="596">
        <v>0</v>
      </c>
    </row>
    <row r="34" spans="1:3" s="28" customFormat="1" ht="13">
      <c r="A34" s="66">
        <v>28</v>
      </c>
      <c r="B34" s="68" t="s">
        <v>117</v>
      </c>
      <c r="C34" s="596">
        <v>535660000</v>
      </c>
    </row>
    <row r="35" spans="1:3" s="28" customFormat="1" ht="13">
      <c r="A35" s="66">
        <v>29</v>
      </c>
      <c r="B35" s="57" t="s">
        <v>116</v>
      </c>
      <c r="C35" s="596">
        <v>0</v>
      </c>
    </row>
    <row r="36" spans="1:3" s="28" customFormat="1" ht="13">
      <c r="A36" s="66">
        <v>30</v>
      </c>
      <c r="B36" s="65" t="s">
        <v>115</v>
      </c>
      <c r="C36" s="597">
        <v>0</v>
      </c>
    </row>
    <row r="37" spans="1:3" s="28" customFormat="1" ht="13">
      <c r="A37" s="66">
        <v>31</v>
      </c>
      <c r="B37" s="60" t="s">
        <v>114</v>
      </c>
      <c r="C37" s="596">
        <v>0</v>
      </c>
    </row>
    <row r="38" spans="1:3" s="28" customFormat="1" ht="13">
      <c r="A38" s="66">
        <v>32</v>
      </c>
      <c r="B38" s="61" t="s">
        <v>113</v>
      </c>
      <c r="C38" s="596">
        <v>0</v>
      </c>
    </row>
    <row r="39" spans="1:3" s="28" customFormat="1" ht="13">
      <c r="A39" s="66">
        <v>33</v>
      </c>
      <c r="B39" s="60" t="s">
        <v>112</v>
      </c>
      <c r="C39" s="596">
        <v>0</v>
      </c>
    </row>
    <row r="40" spans="1:3" s="28" customFormat="1" ht="25">
      <c r="A40" s="66">
        <v>34</v>
      </c>
      <c r="B40" s="60" t="s">
        <v>101</v>
      </c>
      <c r="C40" s="596">
        <v>0</v>
      </c>
    </row>
    <row r="41" spans="1:3" s="28" customFormat="1" ht="13">
      <c r="A41" s="66">
        <v>35</v>
      </c>
      <c r="B41" s="64" t="s">
        <v>111</v>
      </c>
      <c r="C41" s="596">
        <v>0</v>
      </c>
    </row>
    <row r="42" spans="1:3" s="28" customFormat="1" ht="13">
      <c r="A42" s="66">
        <v>36</v>
      </c>
      <c r="B42" s="65" t="s">
        <v>110</v>
      </c>
      <c r="C42" s="597">
        <v>535660000</v>
      </c>
    </row>
    <row r="43" spans="1:3" s="28" customFormat="1" ht="13">
      <c r="A43" s="66"/>
      <c r="B43" s="67"/>
      <c r="C43" s="596">
        <v>0</v>
      </c>
    </row>
    <row r="44" spans="1:3" s="28" customFormat="1" ht="13">
      <c r="A44" s="66">
        <v>37</v>
      </c>
      <c r="B44" s="69" t="s">
        <v>109</v>
      </c>
      <c r="C44" s="597">
        <v>556135603.5</v>
      </c>
    </row>
    <row r="45" spans="1:3" s="28" customFormat="1" ht="13">
      <c r="A45" s="66">
        <v>38</v>
      </c>
      <c r="B45" s="57" t="s">
        <v>108</v>
      </c>
      <c r="C45" s="596">
        <v>556135603.5</v>
      </c>
    </row>
    <row r="46" spans="1:3" s="28" customFormat="1" ht="13">
      <c r="A46" s="66">
        <v>39</v>
      </c>
      <c r="B46" s="57" t="s">
        <v>107</v>
      </c>
      <c r="C46" s="596">
        <v>0</v>
      </c>
    </row>
    <row r="47" spans="1:3" s="28" customFormat="1" ht="13">
      <c r="A47" s="66">
        <v>40</v>
      </c>
      <c r="B47" s="57" t="s">
        <v>106</v>
      </c>
      <c r="C47" s="596">
        <v>0</v>
      </c>
    </row>
    <row r="48" spans="1:3" s="28" customFormat="1" ht="13">
      <c r="A48" s="66">
        <v>41</v>
      </c>
      <c r="B48" s="69" t="s">
        <v>105</v>
      </c>
      <c r="C48" s="597">
        <v>0</v>
      </c>
    </row>
    <row r="49" spans="1:3" s="28" customFormat="1" ht="13">
      <c r="A49" s="66">
        <v>42</v>
      </c>
      <c r="B49" s="60" t="s">
        <v>104</v>
      </c>
      <c r="C49" s="596">
        <v>0</v>
      </c>
    </row>
    <row r="50" spans="1:3" s="28" customFormat="1" ht="13">
      <c r="A50" s="66">
        <v>43</v>
      </c>
      <c r="B50" s="61" t="s">
        <v>103</v>
      </c>
      <c r="C50" s="596">
        <v>0</v>
      </c>
    </row>
    <row r="51" spans="1:3" s="28" customFormat="1" ht="13">
      <c r="A51" s="66">
        <v>44</v>
      </c>
      <c r="B51" s="60" t="s">
        <v>102</v>
      </c>
      <c r="C51" s="596">
        <v>0</v>
      </c>
    </row>
    <row r="52" spans="1:3" s="28" customFormat="1" ht="25">
      <c r="A52" s="66">
        <v>45</v>
      </c>
      <c r="B52" s="60" t="s">
        <v>101</v>
      </c>
      <c r="C52" s="596">
        <v>0</v>
      </c>
    </row>
    <row r="53" spans="1:3" s="28" customFormat="1" ht="13.5" thickBot="1">
      <c r="A53" s="66">
        <v>46</v>
      </c>
      <c r="B53" s="70" t="s">
        <v>100</v>
      </c>
      <c r="C53" s="599">
        <v>556135603.5</v>
      </c>
    </row>
    <row r="56" spans="1:3">
      <c r="B56" s="4" t="s">
        <v>7</v>
      </c>
    </row>
  </sheetData>
  <dataValidations count="1">
    <dataValidation operator="lessThanOrEqual" allowBlank="1" showInputMessage="1" showErrorMessage="1" errorTitle="Should be negative number" error="Should be whole negative number or 0" sqref="C29 C31:C32 C36 C42 C44 C48 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85" zoomScaleNormal="85" workbookViewId="0"/>
  </sheetViews>
  <sheetFormatPr defaultColWidth="9.1796875" defaultRowHeight="13"/>
  <cols>
    <col min="1" max="1" width="9.453125" style="165" bestFit="1" customWidth="1"/>
    <col min="2" max="2" width="59" style="165" customWidth="1"/>
    <col min="3" max="3" width="16.81640625" style="165" bestFit="1" customWidth="1"/>
    <col min="4" max="4" width="15.36328125" style="165" bestFit="1" customWidth="1"/>
    <col min="5" max="16384" width="9.1796875" style="165"/>
  </cols>
  <sheetData>
    <row r="1" spans="1:8" ht="13.5">
      <c r="A1" s="208" t="s">
        <v>30</v>
      </c>
      <c r="B1" s="3" t="str">
        <f>'Info '!C2</f>
        <v>JSC TBC Bank</v>
      </c>
    </row>
    <row r="2" spans="1:8" s="140" customFormat="1" ht="15.75" customHeight="1">
      <c r="A2" s="140" t="s">
        <v>31</v>
      </c>
      <c r="B2" s="283">
        <f>'1. key ratios '!B2</f>
        <v>45199</v>
      </c>
    </row>
    <row r="3" spans="1:8" s="140" customFormat="1" ht="15.75" customHeight="1"/>
    <row r="4" spans="1:8" ht="13.5" thickBot="1">
      <c r="A4" s="181" t="s">
        <v>281</v>
      </c>
      <c r="B4" s="216" t="s">
        <v>282</v>
      </c>
    </row>
    <row r="5" spans="1:8" s="217" customFormat="1" ht="12.75" customHeight="1">
      <c r="A5" s="265"/>
      <c r="B5" s="266" t="s">
        <v>285</v>
      </c>
      <c r="C5" s="209" t="s">
        <v>283</v>
      </c>
      <c r="D5" s="210" t="s">
        <v>284</v>
      </c>
    </row>
    <row r="6" spans="1:8" s="218" customFormat="1">
      <c r="A6" s="211">
        <v>1</v>
      </c>
      <c r="B6" s="261" t="s">
        <v>286</v>
      </c>
      <c r="C6" s="261"/>
      <c r="D6" s="212"/>
    </row>
    <row r="7" spans="1:8" s="218" customFormat="1">
      <c r="A7" s="213" t="s">
        <v>272</v>
      </c>
      <c r="B7" s="262" t="s">
        <v>287</v>
      </c>
      <c r="C7" s="600">
        <v>4.4999999999999998E-2</v>
      </c>
      <c r="D7" s="601">
        <v>1020075075.2381339</v>
      </c>
      <c r="G7" s="511"/>
      <c r="H7" s="511"/>
    </row>
    <row r="8" spans="1:8" s="218" customFormat="1">
      <c r="A8" s="213" t="s">
        <v>273</v>
      </c>
      <c r="B8" s="262" t="s">
        <v>288</v>
      </c>
      <c r="C8" s="600">
        <v>0.06</v>
      </c>
      <c r="D8" s="601">
        <v>1360100100.317512</v>
      </c>
      <c r="G8" s="511"/>
      <c r="H8" s="511"/>
    </row>
    <row r="9" spans="1:8" s="218" customFormat="1">
      <c r="A9" s="213" t="s">
        <v>274</v>
      </c>
      <c r="B9" s="262" t="s">
        <v>289</v>
      </c>
      <c r="C9" s="600">
        <v>0.08</v>
      </c>
      <c r="D9" s="601">
        <v>1813466800.4233494</v>
      </c>
      <c r="G9" s="511"/>
      <c r="H9" s="511"/>
    </row>
    <row r="10" spans="1:8" s="218" customFormat="1">
      <c r="A10" s="211" t="s">
        <v>275</v>
      </c>
      <c r="B10" s="261" t="s">
        <v>290</v>
      </c>
      <c r="C10" s="602"/>
      <c r="D10" s="603"/>
      <c r="G10" s="511"/>
      <c r="H10" s="511"/>
    </row>
    <row r="11" spans="1:8" s="219" customFormat="1">
      <c r="A11" s="214" t="s">
        <v>276</v>
      </c>
      <c r="B11" s="260" t="s">
        <v>356</v>
      </c>
      <c r="C11" s="600">
        <v>2.5000000000000001E-2</v>
      </c>
      <c r="D11" s="601">
        <v>566708375.13229668</v>
      </c>
      <c r="G11" s="511"/>
      <c r="H11" s="511"/>
    </row>
    <row r="12" spans="1:8" s="219" customFormat="1">
      <c r="A12" s="214" t="s">
        <v>277</v>
      </c>
      <c r="B12" s="260" t="s">
        <v>291</v>
      </c>
      <c r="C12" s="600">
        <v>0</v>
      </c>
      <c r="D12" s="601">
        <v>0</v>
      </c>
      <c r="G12" s="511"/>
      <c r="H12" s="511"/>
    </row>
    <row r="13" spans="1:8" s="219" customFormat="1">
      <c r="A13" s="214" t="s">
        <v>278</v>
      </c>
      <c r="B13" s="260" t="s">
        <v>292</v>
      </c>
      <c r="C13" s="600">
        <v>2.5000000000000001E-2</v>
      </c>
      <c r="D13" s="601">
        <v>566708375.13229668</v>
      </c>
      <c r="G13" s="511"/>
      <c r="H13" s="511"/>
    </row>
    <row r="14" spans="1:8" s="219" customFormat="1">
      <c r="A14" s="211" t="s">
        <v>279</v>
      </c>
      <c r="B14" s="261" t="s">
        <v>353</v>
      </c>
      <c r="C14" s="604"/>
      <c r="D14" s="603"/>
      <c r="G14" s="511"/>
      <c r="H14" s="511"/>
    </row>
    <row r="15" spans="1:8" s="219" customFormat="1">
      <c r="A15" s="214">
        <v>3.1</v>
      </c>
      <c r="B15" s="260" t="s">
        <v>297</v>
      </c>
      <c r="C15" s="600">
        <v>4.8793855597338391E-2</v>
      </c>
      <c r="D15" s="601">
        <v>584442731.66350198</v>
      </c>
      <c r="G15" s="511"/>
      <c r="H15" s="511"/>
    </row>
    <row r="16" spans="1:8" s="219" customFormat="1">
      <c r="A16" s="214">
        <v>3.2</v>
      </c>
      <c r="B16" s="260" t="s">
        <v>298</v>
      </c>
      <c r="C16" s="600">
        <v>5.7541435409673714E-2</v>
      </c>
      <c r="D16" s="601">
        <v>782735801.33504713</v>
      </c>
      <c r="G16" s="511"/>
      <c r="H16" s="511"/>
    </row>
    <row r="17" spans="1:8" s="218" customFormat="1">
      <c r="A17" s="214">
        <v>3.3</v>
      </c>
      <c r="B17" s="260" t="s">
        <v>299</v>
      </c>
      <c r="C17" s="600">
        <v>6.9051408846957041E-2</v>
      </c>
      <c r="D17" s="601">
        <v>1565280468.3301966</v>
      </c>
      <c r="G17" s="511"/>
      <c r="H17" s="511"/>
    </row>
    <row r="18" spans="1:8" s="217" customFormat="1" ht="12.75" customHeight="1">
      <c r="A18" s="263"/>
      <c r="B18" s="264" t="s">
        <v>352</v>
      </c>
      <c r="C18" s="605" t="s">
        <v>750</v>
      </c>
      <c r="D18" s="606" t="s">
        <v>751</v>
      </c>
      <c r="G18" s="511"/>
      <c r="H18" s="511"/>
    </row>
    <row r="19" spans="1:8" s="218" customFormat="1">
      <c r="A19" s="215">
        <v>4</v>
      </c>
      <c r="B19" s="260" t="s">
        <v>293</v>
      </c>
      <c r="C19" s="607">
        <v>0.1437938555973384</v>
      </c>
      <c r="D19" s="608">
        <v>3259567290.3830299</v>
      </c>
      <c r="G19" s="511"/>
      <c r="H19" s="511"/>
    </row>
    <row r="20" spans="1:8" s="218" customFormat="1">
      <c r="A20" s="215">
        <v>5</v>
      </c>
      <c r="B20" s="260" t="s">
        <v>90</v>
      </c>
      <c r="C20" s="607">
        <v>0.1675414354096737</v>
      </c>
      <c r="D20" s="608">
        <v>3797885385.1339526</v>
      </c>
      <c r="G20" s="511"/>
      <c r="H20" s="511"/>
    </row>
    <row r="21" spans="1:8" s="218" customFormat="1" ht="13.5" thickBot="1">
      <c r="A21" s="220" t="s">
        <v>280</v>
      </c>
      <c r="B21" s="221" t="s">
        <v>294</v>
      </c>
      <c r="C21" s="607">
        <v>0.19905140884695705</v>
      </c>
      <c r="D21" s="608">
        <v>4512164019.0181398</v>
      </c>
      <c r="G21" s="511"/>
      <c r="H21" s="511"/>
    </row>
    <row r="22" spans="1:8">
      <c r="F22" s="181"/>
    </row>
    <row r="23" spans="1:8" ht="50.5">
      <c r="B23" s="180" t="s">
        <v>355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85" zoomScaleNormal="85" workbookViewId="0">
      <pane xSplit="1" ySplit="5" topLeftCell="B63" activePane="bottomRight" state="frozen"/>
      <selection activeCell="C13" sqref="C13"/>
      <selection pane="topRight" activeCell="C13" sqref="C13"/>
      <selection pane="bottomLeft" activeCell="C13" sqref="C13"/>
      <selection pane="bottomRight" activeCell="B6" sqref="B6"/>
    </sheetView>
  </sheetViews>
  <sheetFormatPr defaultColWidth="9.1796875" defaultRowHeight="14"/>
  <cols>
    <col min="1" max="1" width="10.81640625" style="4" customWidth="1"/>
    <col min="2" max="2" width="91.81640625" style="4" customWidth="1"/>
    <col min="3" max="3" width="53.1796875" style="512" customWidth="1"/>
    <col min="4" max="4" width="32.1796875" style="4" customWidth="1"/>
    <col min="5" max="5" width="9.453125" style="5" customWidth="1"/>
    <col min="6" max="16384" width="9.1796875" style="5"/>
  </cols>
  <sheetData>
    <row r="1" spans="1:6">
      <c r="A1" s="2" t="s">
        <v>30</v>
      </c>
      <c r="B1" s="3" t="str">
        <f>'Info '!C2</f>
        <v>JSC TBC Bank</v>
      </c>
      <c r="C1" s="513"/>
      <c r="E1" s="4"/>
      <c r="F1" s="4"/>
    </row>
    <row r="2" spans="1:6" s="40" customFormat="1" ht="15.75" customHeight="1">
      <c r="A2" s="2" t="s">
        <v>31</v>
      </c>
      <c r="B2" s="283">
        <f>'1. key ratios '!B2</f>
        <v>45199</v>
      </c>
      <c r="C2" s="514"/>
    </row>
    <row r="3" spans="1:6" s="40" customFormat="1" ht="15.75" customHeight="1">
      <c r="A3" s="71"/>
      <c r="C3" s="514"/>
    </row>
    <row r="4" spans="1:6" s="40" customFormat="1" ht="15.75" customHeight="1" thickBot="1">
      <c r="A4" s="40" t="s">
        <v>47</v>
      </c>
      <c r="B4" s="134" t="s">
        <v>178</v>
      </c>
      <c r="C4" s="514"/>
      <c r="D4" s="18" t="s">
        <v>35</v>
      </c>
    </row>
    <row r="5" spans="1:6" ht="25">
      <c r="A5" s="72" t="s">
        <v>6</v>
      </c>
      <c r="B5" s="156" t="s">
        <v>218</v>
      </c>
      <c r="C5" s="73" t="s">
        <v>660</v>
      </c>
      <c r="D5" s="73" t="s">
        <v>49</v>
      </c>
    </row>
    <row r="6" spans="1:6" ht="14.5">
      <c r="A6" s="327">
        <v>1</v>
      </c>
      <c r="B6" s="328" t="s">
        <v>561</v>
      </c>
      <c r="C6" s="513">
        <v>4426729477.2600002</v>
      </c>
      <c r="D6" s="521"/>
      <c r="E6" s="74"/>
    </row>
    <row r="7" spans="1:6" ht="14.5">
      <c r="A7" s="327">
        <v>1.1000000000000001</v>
      </c>
      <c r="B7" s="329" t="s">
        <v>562</v>
      </c>
      <c r="C7" s="514">
        <v>844116231.20000005</v>
      </c>
      <c r="D7" s="522"/>
      <c r="E7" s="74"/>
    </row>
    <row r="8" spans="1:6" ht="14.5">
      <c r="A8" s="327">
        <v>1.2</v>
      </c>
      <c r="B8" s="329" t="s">
        <v>563</v>
      </c>
      <c r="C8" s="514">
        <v>2159063344.9499998</v>
      </c>
      <c r="D8" s="522"/>
      <c r="E8" s="74"/>
    </row>
    <row r="9" spans="1:6" ht="14.5">
      <c r="A9" s="327">
        <v>1.3</v>
      </c>
      <c r="B9" s="329" t="s">
        <v>564</v>
      </c>
      <c r="C9" s="514">
        <v>1423549901.1100001</v>
      </c>
      <c r="D9" s="522"/>
      <c r="E9" s="74"/>
    </row>
    <row r="10" spans="1:6" ht="14.5">
      <c r="A10" s="327">
        <v>2</v>
      </c>
      <c r="B10" s="330" t="s">
        <v>565</v>
      </c>
      <c r="C10" s="514">
        <v>102797683.75999999</v>
      </c>
      <c r="D10" s="522"/>
      <c r="E10" s="74"/>
    </row>
    <row r="11" spans="1:6" ht="14.5">
      <c r="A11" s="327">
        <v>2.1</v>
      </c>
      <c r="B11" s="331" t="s">
        <v>566</v>
      </c>
      <c r="C11" s="514">
        <v>102797683.75999999</v>
      </c>
      <c r="D11" s="523"/>
      <c r="E11" s="75"/>
    </row>
    <row r="12" spans="1:6" ht="14.5">
      <c r="A12" s="327">
        <v>3</v>
      </c>
      <c r="B12" s="332" t="s">
        <v>567</v>
      </c>
      <c r="C12" s="514">
        <v>0</v>
      </c>
      <c r="D12" s="523"/>
      <c r="E12" s="75"/>
    </row>
    <row r="13" spans="1:6" ht="14.5">
      <c r="A13" s="327">
        <v>4</v>
      </c>
      <c r="B13" s="333" t="s">
        <v>568</v>
      </c>
      <c r="C13" s="514">
        <v>0</v>
      </c>
      <c r="D13" s="523"/>
      <c r="E13" s="75"/>
    </row>
    <row r="14" spans="1:6" ht="14.5">
      <c r="A14" s="327">
        <v>5</v>
      </c>
      <c r="B14" s="334" t="s">
        <v>569</v>
      </c>
      <c r="C14" s="515">
        <v>3095760940.8899999</v>
      </c>
      <c r="D14" s="523"/>
      <c r="E14" s="75"/>
    </row>
    <row r="15" spans="1:6" ht="14.5">
      <c r="A15" s="327">
        <v>5.0999999999999996</v>
      </c>
      <c r="B15" s="335" t="s">
        <v>570</v>
      </c>
      <c r="C15" s="514">
        <v>671229.43999999994</v>
      </c>
      <c r="D15" s="523"/>
      <c r="E15" s="74"/>
    </row>
    <row r="16" spans="1:6" ht="14.5">
      <c r="A16" s="327">
        <v>5.2</v>
      </c>
      <c r="B16" s="335" t="s">
        <v>571</v>
      </c>
      <c r="C16" s="514">
        <v>3095089711.4499998</v>
      </c>
      <c r="D16" s="522"/>
      <c r="E16" s="74"/>
    </row>
    <row r="17" spans="1:5" ht="14.5">
      <c r="A17" s="327">
        <v>5.3</v>
      </c>
      <c r="B17" s="336" t="s">
        <v>572</v>
      </c>
      <c r="C17" s="514">
        <v>0</v>
      </c>
      <c r="D17" s="522"/>
      <c r="E17" s="74"/>
    </row>
    <row r="18" spans="1:5" ht="14.5">
      <c r="A18" s="327">
        <v>6</v>
      </c>
      <c r="B18" s="332" t="s">
        <v>573</v>
      </c>
      <c r="C18" s="516">
        <v>19391666768.700001</v>
      </c>
      <c r="D18" s="522"/>
      <c r="E18" s="74"/>
    </row>
    <row r="19" spans="1:5" ht="14.5">
      <c r="A19" s="327">
        <v>6.1</v>
      </c>
      <c r="B19" s="335" t="s">
        <v>571</v>
      </c>
      <c r="C19" s="517">
        <v>0</v>
      </c>
      <c r="D19" s="522"/>
      <c r="E19" s="74"/>
    </row>
    <row r="20" spans="1:5" ht="14.5">
      <c r="A20" s="327">
        <v>6.2</v>
      </c>
      <c r="B20" s="336" t="s">
        <v>572</v>
      </c>
      <c r="C20" s="517">
        <v>19391666768.700001</v>
      </c>
      <c r="D20" s="522"/>
      <c r="E20" s="74"/>
    </row>
    <row r="21" spans="1:5" ht="14.5">
      <c r="A21" s="327">
        <v>7</v>
      </c>
      <c r="B21" s="330" t="s">
        <v>574</v>
      </c>
      <c r="C21" s="517">
        <v>34257553.230000004</v>
      </c>
      <c r="D21" s="522"/>
      <c r="E21" s="74"/>
    </row>
    <row r="22" spans="1:5" ht="14.5">
      <c r="A22" s="327">
        <v>8</v>
      </c>
      <c r="B22" s="337" t="s">
        <v>575</v>
      </c>
      <c r="C22" s="517">
        <v>0</v>
      </c>
      <c r="D22" s="522"/>
      <c r="E22" s="74"/>
    </row>
    <row r="23" spans="1:5" ht="14.5">
      <c r="A23" s="327">
        <v>9</v>
      </c>
      <c r="B23" s="333" t="s">
        <v>576</v>
      </c>
      <c r="C23" s="516">
        <v>559683707.41999984</v>
      </c>
      <c r="D23" s="524"/>
      <c r="E23" s="74"/>
    </row>
    <row r="24" spans="1:5" ht="14.5">
      <c r="A24" s="327">
        <v>9.1</v>
      </c>
      <c r="B24" s="335" t="s">
        <v>577</v>
      </c>
      <c r="C24" s="518">
        <v>539910864.2299999</v>
      </c>
      <c r="D24" s="525"/>
      <c r="E24" s="74"/>
    </row>
    <row r="25" spans="1:5" ht="14.5">
      <c r="A25" s="327">
        <v>9.1999999999999993</v>
      </c>
      <c r="B25" s="335" t="s">
        <v>578</v>
      </c>
      <c r="C25" s="518">
        <v>19772843.189999998</v>
      </c>
      <c r="D25" s="526"/>
      <c r="E25" s="76"/>
    </row>
    <row r="26" spans="1:5" ht="14.5">
      <c r="A26" s="327">
        <v>10</v>
      </c>
      <c r="B26" s="333" t="s">
        <v>579</v>
      </c>
      <c r="C26" s="519">
        <v>334097341.98000002</v>
      </c>
      <c r="D26" s="489" t="s">
        <v>702</v>
      </c>
      <c r="E26" s="74"/>
    </row>
    <row r="27" spans="1:5" ht="14.5">
      <c r="A27" s="327">
        <v>10.1</v>
      </c>
      <c r="B27" s="335" t="s">
        <v>580</v>
      </c>
      <c r="C27" s="514">
        <v>27502089.170000002</v>
      </c>
      <c r="D27" s="522"/>
      <c r="E27" s="74"/>
    </row>
    <row r="28" spans="1:5" ht="14.5">
      <c r="A28" s="327">
        <v>10.199999999999999</v>
      </c>
      <c r="B28" s="335" t="s">
        <v>581</v>
      </c>
      <c r="C28" s="514">
        <v>306595252.81</v>
      </c>
      <c r="D28" s="522"/>
      <c r="E28" s="74"/>
    </row>
    <row r="29" spans="1:5" ht="14.5">
      <c r="A29" s="327">
        <v>11</v>
      </c>
      <c r="B29" s="333" t="s">
        <v>582</v>
      </c>
      <c r="C29" s="516">
        <v>13890056.640000001</v>
      </c>
      <c r="D29" s="522"/>
      <c r="E29" s="74"/>
    </row>
    <row r="30" spans="1:5" ht="14.5">
      <c r="A30" s="327">
        <v>11.1</v>
      </c>
      <c r="B30" s="335" t="s">
        <v>583</v>
      </c>
      <c r="C30" s="514">
        <v>13890056.640000001</v>
      </c>
      <c r="D30" s="522"/>
      <c r="E30" s="74"/>
    </row>
    <row r="31" spans="1:5" ht="14.5">
      <c r="A31" s="327">
        <v>11.2</v>
      </c>
      <c r="B31" s="335" t="s">
        <v>584</v>
      </c>
      <c r="C31" s="514">
        <v>0</v>
      </c>
      <c r="D31" s="522"/>
      <c r="E31" s="74"/>
    </row>
    <row r="32" spans="1:5" ht="14.5">
      <c r="A32" s="327">
        <v>13</v>
      </c>
      <c r="B32" s="333" t="s">
        <v>585</v>
      </c>
      <c r="C32" s="514">
        <v>578605367.59000003</v>
      </c>
      <c r="D32" s="522"/>
      <c r="E32" s="74"/>
    </row>
    <row r="33" spans="1:5" ht="14.5">
      <c r="A33" s="327">
        <v>13.1</v>
      </c>
      <c r="B33" s="338" t="s">
        <v>586</v>
      </c>
      <c r="C33" s="514">
        <v>277871766.55000001</v>
      </c>
      <c r="D33" s="522"/>
      <c r="E33" s="74"/>
    </row>
    <row r="34" spans="1:5" ht="14.5">
      <c r="A34" s="327">
        <v>13.2</v>
      </c>
      <c r="B34" s="338" t="s">
        <v>587</v>
      </c>
      <c r="C34" s="514">
        <v>0</v>
      </c>
      <c r="D34" s="525"/>
      <c r="E34" s="74"/>
    </row>
    <row r="35" spans="1:5" ht="14.5">
      <c r="A35" s="327">
        <v>14</v>
      </c>
      <c r="B35" s="339" t="s">
        <v>588</v>
      </c>
      <c r="C35" s="520">
        <v>28537488897.469997</v>
      </c>
      <c r="D35" s="525"/>
      <c r="E35" s="74"/>
    </row>
    <row r="36" spans="1:5" ht="14.5">
      <c r="A36" s="327"/>
      <c r="B36" s="340" t="s">
        <v>589</v>
      </c>
      <c r="C36" s="609">
        <v>0</v>
      </c>
      <c r="D36" s="527"/>
      <c r="E36" s="74"/>
    </row>
    <row r="37" spans="1:5" ht="14.5">
      <c r="A37" s="327">
        <v>15</v>
      </c>
      <c r="B37" s="341" t="s">
        <v>590</v>
      </c>
      <c r="C37" s="610">
        <v>80285279.12999998</v>
      </c>
      <c r="D37" s="526"/>
      <c r="E37" s="76"/>
    </row>
    <row r="38" spans="1:5" ht="14.5">
      <c r="A38" s="342">
        <v>15.1</v>
      </c>
      <c r="B38" s="343" t="s">
        <v>566</v>
      </c>
      <c r="C38" s="610">
        <v>80285279.12999998</v>
      </c>
      <c r="D38" s="522"/>
      <c r="E38" s="74"/>
    </row>
    <row r="39" spans="1:5" ht="14.5">
      <c r="A39" s="342">
        <v>16</v>
      </c>
      <c r="B39" s="330" t="s">
        <v>591</v>
      </c>
      <c r="C39" s="610">
        <v>0</v>
      </c>
      <c r="D39" s="522"/>
      <c r="E39" s="74"/>
    </row>
    <row r="40" spans="1:5" ht="14.5">
      <c r="A40" s="342">
        <v>17</v>
      </c>
      <c r="B40" s="330" t="s">
        <v>592</v>
      </c>
      <c r="C40" s="516">
        <v>22476723869.599995</v>
      </c>
      <c r="D40" s="522"/>
      <c r="E40" s="74"/>
    </row>
    <row r="41" spans="1:5" ht="14.5">
      <c r="A41" s="342">
        <v>17.100000000000001</v>
      </c>
      <c r="B41" s="344" t="s">
        <v>593</v>
      </c>
      <c r="C41" s="514">
        <v>18963719141.229996</v>
      </c>
      <c r="D41" s="522"/>
      <c r="E41" s="74"/>
    </row>
    <row r="42" spans="1:5" ht="14.5">
      <c r="A42" s="342">
        <v>17.2</v>
      </c>
      <c r="B42" s="345" t="s">
        <v>594</v>
      </c>
      <c r="C42" s="514">
        <v>2595869865.1599998</v>
      </c>
      <c r="D42" s="525"/>
      <c r="E42" s="74"/>
    </row>
    <row r="43" spans="1:5" ht="14.5">
      <c r="A43" s="342">
        <v>17.3</v>
      </c>
      <c r="B43" s="381" t="s">
        <v>595</v>
      </c>
      <c r="C43" s="514">
        <v>620622160.5</v>
      </c>
      <c r="D43" s="528"/>
      <c r="E43" s="74"/>
    </row>
    <row r="44" spans="1:5" ht="14.5">
      <c r="A44" s="342">
        <v>17.399999999999999</v>
      </c>
      <c r="B44" s="382" t="s">
        <v>596</v>
      </c>
      <c r="C44" s="514">
        <v>296512702.70999998</v>
      </c>
      <c r="D44" s="528"/>
      <c r="E44" s="74"/>
    </row>
    <row r="45" spans="1:5" ht="14.5">
      <c r="A45" s="342">
        <v>18</v>
      </c>
      <c r="B45" s="383" t="s">
        <v>597</v>
      </c>
      <c r="C45" s="514">
        <v>20381078.220000003</v>
      </c>
      <c r="D45" s="528"/>
      <c r="E45" s="76"/>
    </row>
    <row r="46" spans="1:5" ht="14.5">
      <c r="A46" s="342">
        <v>19</v>
      </c>
      <c r="B46" s="383" t="s">
        <v>598</v>
      </c>
      <c r="C46" s="516">
        <v>128126238.91</v>
      </c>
      <c r="D46" s="529"/>
    </row>
    <row r="47" spans="1:5" ht="14.5">
      <c r="A47" s="342">
        <v>19.100000000000001</v>
      </c>
      <c r="B47" s="385" t="s">
        <v>599</v>
      </c>
      <c r="C47" s="514">
        <v>18272712.129999999</v>
      </c>
      <c r="D47" s="529"/>
    </row>
    <row r="48" spans="1:5" ht="14.5">
      <c r="A48" s="342">
        <v>19.2</v>
      </c>
      <c r="B48" s="385" t="s">
        <v>600</v>
      </c>
      <c r="C48" s="514">
        <v>109853526.78</v>
      </c>
      <c r="D48" s="529"/>
    </row>
    <row r="49" spans="1:4" ht="14.5">
      <c r="A49" s="342">
        <v>20</v>
      </c>
      <c r="B49" s="349" t="s">
        <v>601</v>
      </c>
      <c r="C49" s="514">
        <v>1314207597.1500001</v>
      </c>
      <c r="D49" s="529"/>
    </row>
    <row r="50" spans="1:4" ht="14.5">
      <c r="A50" s="342">
        <v>21</v>
      </c>
      <c r="B50" s="386" t="s">
        <v>602</v>
      </c>
      <c r="C50" s="514">
        <v>200755421.00999999</v>
      </c>
      <c r="D50" s="529"/>
    </row>
    <row r="51" spans="1:4" ht="14.5">
      <c r="A51" s="342">
        <v>21.1</v>
      </c>
      <c r="B51" s="345" t="s">
        <v>603</v>
      </c>
      <c r="C51" s="514">
        <v>221145142.94</v>
      </c>
      <c r="D51" s="529"/>
    </row>
    <row r="52" spans="1:4" ht="14.5">
      <c r="A52" s="342">
        <v>22</v>
      </c>
      <c r="B52" s="350" t="s">
        <v>604</v>
      </c>
      <c r="C52" s="516">
        <v>24220479484.019997</v>
      </c>
      <c r="D52" s="529"/>
    </row>
    <row r="53" spans="1:4" ht="14.5">
      <c r="A53" s="342"/>
      <c r="B53" s="351" t="s">
        <v>605</v>
      </c>
      <c r="C53" s="529">
        <v>0</v>
      </c>
      <c r="D53" s="529"/>
    </row>
    <row r="54" spans="1:4" ht="14.5">
      <c r="A54" s="342">
        <v>23</v>
      </c>
      <c r="B54" s="349" t="s">
        <v>606</v>
      </c>
      <c r="C54" s="516">
        <v>21015907.690000001</v>
      </c>
      <c r="D54" s="489" t="s">
        <v>740</v>
      </c>
    </row>
    <row r="55" spans="1:4" ht="14.5">
      <c r="A55" s="342">
        <v>24</v>
      </c>
      <c r="B55" s="349" t="s">
        <v>607</v>
      </c>
      <c r="C55" s="611">
        <v>0</v>
      </c>
      <c r="D55" s="529"/>
    </row>
    <row r="56" spans="1:4" ht="14.5">
      <c r="A56" s="342">
        <v>25</v>
      </c>
      <c r="B56" s="383" t="s">
        <v>608</v>
      </c>
      <c r="C56" s="516">
        <v>521190199.20999998</v>
      </c>
      <c r="D56" s="489" t="s">
        <v>741</v>
      </c>
    </row>
    <row r="57" spans="1:4" ht="14.5">
      <c r="A57" s="342">
        <v>26</v>
      </c>
      <c r="B57" s="383" t="s">
        <v>609</v>
      </c>
      <c r="C57" s="611">
        <v>-100</v>
      </c>
      <c r="D57" s="529"/>
    </row>
    <row r="58" spans="1:4" ht="14.5">
      <c r="A58" s="342">
        <v>27</v>
      </c>
      <c r="B58" s="383" t="s">
        <v>610</v>
      </c>
      <c r="C58" s="516">
        <v>-93262627.140000001</v>
      </c>
      <c r="D58" s="489" t="s">
        <v>742</v>
      </c>
    </row>
    <row r="59" spans="1:4" ht="14.5">
      <c r="A59" s="342">
        <v>27.1</v>
      </c>
      <c r="B59" s="382" t="s">
        <v>611</v>
      </c>
      <c r="C59" s="514">
        <v>0</v>
      </c>
      <c r="D59" s="529"/>
    </row>
    <row r="60" spans="1:4" ht="14.5">
      <c r="A60" s="342">
        <v>27.2</v>
      </c>
      <c r="B60" s="382" t="s">
        <v>612</v>
      </c>
      <c r="C60" s="514">
        <v>-93262627.140000001</v>
      </c>
      <c r="D60" s="529"/>
    </row>
    <row r="61" spans="1:4" ht="14.5">
      <c r="A61" s="342">
        <v>28</v>
      </c>
      <c r="B61" s="352" t="s">
        <v>613</v>
      </c>
      <c r="C61" s="612">
        <v>0</v>
      </c>
      <c r="D61" s="529"/>
    </row>
    <row r="62" spans="1:4" ht="14.5">
      <c r="A62" s="342">
        <v>29</v>
      </c>
      <c r="B62" s="383" t="s">
        <v>614</v>
      </c>
      <c r="C62" s="516">
        <v>10862262.57</v>
      </c>
      <c r="D62" s="489" t="s">
        <v>743</v>
      </c>
    </row>
    <row r="63" spans="1:4" ht="14.5">
      <c r="A63" s="342">
        <v>29.1</v>
      </c>
      <c r="B63" s="387" t="s">
        <v>615</v>
      </c>
      <c r="C63" s="612">
        <v>0</v>
      </c>
      <c r="D63" s="529"/>
    </row>
    <row r="64" spans="1:4" ht="14.5">
      <c r="A64" s="342">
        <v>29.2</v>
      </c>
      <c r="B64" s="389" t="s">
        <v>616</v>
      </c>
      <c r="C64" s="612">
        <v>0</v>
      </c>
      <c r="D64" s="529"/>
    </row>
    <row r="65" spans="1:4" ht="14.5">
      <c r="A65" s="342">
        <v>29.3</v>
      </c>
      <c r="B65" s="389" t="s">
        <v>617</v>
      </c>
      <c r="C65" s="514">
        <v>10862262.57</v>
      </c>
      <c r="D65" s="529"/>
    </row>
    <row r="66" spans="1:4" ht="14.5">
      <c r="A66" s="342">
        <v>30</v>
      </c>
      <c r="B66" s="354" t="s">
        <v>618</v>
      </c>
      <c r="C66" s="514">
        <v>3857203770.7600007</v>
      </c>
      <c r="D66" s="489" t="s">
        <v>739</v>
      </c>
    </row>
    <row r="67" spans="1:4" ht="14.5">
      <c r="A67" s="342">
        <v>31</v>
      </c>
      <c r="B67" s="388" t="s">
        <v>619</v>
      </c>
      <c r="C67" s="516">
        <v>4317009413.0900011</v>
      </c>
      <c r="D67" s="384"/>
    </row>
    <row r="68" spans="1:4" ht="14.5">
      <c r="A68" s="342">
        <v>32</v>
      </c>
      <c r="B68" s="354" t="s">
        <v>620</v>
      </c>
      <c r="C68" s="516">
        <v>28537488897.109997</v>
      </c>
      <c r="D68" s="384"/>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zoomScale="70" zoomScaleNormal="70" workbookViewId="0">
      <pane xSplit="1" ySplit="4" topLeftCell="B5" activePane="bottomRight" state="frozen"/>
      <selection activeCell="C13" sqref="C13"/>
      <selection pane="topRight" activeCell="C13" sqref="C13"/>
      <selection pane="bottomLeft" activeCell="C13" sqref="C13"/>
      <selection pane="bottomRight" activeCell="B5" sqref="B5"/>
    </sheetView>
  </sheetViews>
  <sheetFormatPr defaultColWidth="9.1796875" defaultRowHeight="12.5"/>
  <cols>
    <col min="1" max="1" width="10.54296875" style="4" bestFit="1" customWidth="1"/>
    <col min="2" max="2" width="95" style="4" customWidth="1"/>
    <col min="3" max="3" width="15.81640625" style="4" bestFit="1" customWidth="1"/>
    <col min="4" max="4" width="22.54296875" style="4" bestFit="1" customWidth="1"/>
    <col min="5" max="5" width="15.81640625" style="4" bestFit="1" customWidth="1"/>
    <col min="6" max="6" width="22.54296875" style="4" bestFit="1" customWidth="1"/>
    <col min="7" max="11" width="15.81640625" style="4" bestFit="1" customWidth="1"/>
    <col min="12" max="15" width="15.81640625" style="17" bestFit="1" customWidth="1"/>
    <col min="16" max="16" width="13" style="17" bestFit="1" customWidth="1"/>
    <col min="17" max="17" width="14.81640625" style="17" customWidth="1"/>
    <col min="18" max="18" width="13" style="17" bestFit="1" customWidth="1"/>
    <col min="19" max="19" width="34.81640625" style="17" customWidth="1"/>
    <col min="20" max="16384" width="9.1796875" style="17"/>
  </cols>
  <sheetData>
    <row r="1" spans="1:19">
      <c r="A1" s="2" t="s">
        <v>30</v>
      </c>
      <c r="B1" s="3" t="str">
        <f>'Info '!C2</f>
        <v>JSC TBC Bank</v>
      </c>
    </row>
    <row r="2" spans="1:19">
      <c r="A2" s="2" t="s">
        <v>31</v>
      </c>
      <c r="B2" s="283">
        <f>'1. key ratios '!B2</f>
        <v>45199</v>
      </c>
    </row>
    <row r="4" spans="1:19" ht="26.5" thickBot="1">
      <c r="A4" s="4" t="s">
        <v>146</v>
      </c>
      <c r="B4" s="172" t="s">
        <v>251</v>
      </c>
    </row>
    <row r="5" spans="1:19" s="163" customFormat="1" ht="13">
      <c r="A5" s="158"/>
      <c r="B5" s="159"/>
      <c r="C5" s="160" t="s">
        <v>0</v>
      </c>
      <c r="D5" s="160" t="s">
        <v>1</v>
      </c>
      <c r="E5" s="160" t="s">
        <v>2</v>
      </c>
      <c r="F5" s="160" t="s">
        <v>3</v>
      </c>
      <c r="G5" s="160" t="s">
        <v>4</v>
      </c>
      <c r="H5" s="160" t="s">
        <v>5</v>
      </c>
      <c r="I5" s="160" t="s">
        <v>8</v>
      </c>
      <c r="J5" s="160" t="s">
        <v>9</v>
      </c>
      <c r="K5" s="160" t="s">
        <v>10</v>
      </c>
      <c r="L5" s="160" t="s">
        <v>11</v>
      </c>
      <c r="M5" s="160" t="s">
        <v>12</v>
      </c>
      <c r="N5" s="160" t="s">
        <v>13</v>
      </c>
      <c r="O5" s="160" t="s">
        <v>235</v>
      </c>
      <c r="P5" s="160" t="s">
        <v>236</v>
      </c>
      <c r="Q5" s="160" t="s">
        <v>237</v>
      </c>
      <c r="R5" s="161" t="s">
        <v>238</v>
      </c>
      <c r="S5" s="162" t="s">
        <v>239</v>
      </c>
    </row>
    <row r="6" spans="1:19" s="163" customFormat="1" ht="99" customHeight="1">
      <c r="A6" s="164"/>
      <c r="B6" s="713" t="s">
        <v>240</v>
      </c>
      <c r="C6" s="709">
        <v>0</v>
      </c>
      <c r="D6" s="710"/>
      <c r="E6" s="709">
        <v>0.2</v>
      </c>
      <c r="F6" s="710"/>
      <c r="G6" s="709">
        <v>0.35</v>
      </c>
      <c r="H6" s="710"/>
      <c r="I6" s="709">
        <v>0.5</v>
      </c>
      <c r="J6" s="710"/>
      <c r="K6" s="709">
        <v>0.75</v>
      </c>
      <c r="L6" s="710"/>
      <c r="M6" s="709">
        <v>1</v>
      </c>
      <c r="N6" s="710"/>
      <c r="O6" s="709">
        <v>1.5</v>
      </c>
      <c r="P6" s="710"/>
      <c r="Q6" s="709">
        <v>2.5</v>
      </c>
      <c r="R6" s="710"/>
      <c r="S6" s="711" t="s">
        <v>145</v>
      </c>
    </row>
    <row r="7" spans="1:19" s="163" customFormat="1" ht="30.75" customHeight="1">
      <c r="A7" s="164"/>
      <c r="B7" s="714"/>
      <c r="C7" s="155" t="s">
        <v>148</v>
      </c>
      <c r="D7" s="155" t="s">
        <v>147</v>
      </c>
      <c r="E7" s="155" t="s">
        <v>148</v>
      </c>
      <c r="F7" s="155" t="s">
        <v>147</v>
      </c>
      <c r="G7" s="155" t="s">
        <v>148</v>
      </c>
      <c r="H7" s="155" t="s">
        <v>147</v>
      </c>
      <c r="I7" s="155" t="s">
        <v>148</v>
      </c>
      <c r="J7" s="155" t="s">
        <v>147</v>
      </c>
      <c r="K7" s="155" t="s">
        <v>148</v>
      </c>
      <c r="L7" s="155" t="s">
        <v>147</v>
      </c>
      <c r="M7" s="155" t="s">
        <v>148</v>
      </c>
      <c r="N7" s="155" t="s">
        <v>147</v>
      </c>
      <c r="O7" s="155" t="s">
        <v>148</v>
      </c>
      <c r="P7" s="155" t="s">
        <v>147</v>
      </c>
      <c r="Q7" s="155" t="s">
        <v>148</v>
      </c>
      <c r="R7" s="155" t="s">
        <v>147</v>
      </c>
      <c r="S7" s="712"/>
    </row>
    <row r="8" spans="1:19" s="78" customFormat="1" ht="13">
      <c r="A8" s="77">
        <v>1</v>
      </c>
      <c r="B8" s="1" t="s">
        <v>51</v>
      </c>
      <c r="C8" s="613">
        <v>1926238764.8599999</v>
      </c>
      <c r="D8" s="613">
        <v>0</v>
      </c>
      <c r="E8" s="613">
        <v>33702320.717537999</v>
      </c>
      <c r="F8" s="613">
        <v>0</v>
      </c>
      <c r="G8" s="613">
        <v>0</v>
      </c>
      <c r="H8" s="613">
        <v>0</v>
      </c>
      <c r="I8" s="613">
        <v>0</v>
      </c>
      <c r="J8" s="613">
        <v>0</v>
      </c>
      <c r="K8" s="613">
        <v>0</v>
      </c>
      <c r="L8" s="613">
        <v>0</v>
      </c>
      <c r="M8" s="613">
        <v>1933565691.2593169</v>
      </c>
      <c r="N8" s="613">
        <v>0</v>
      </c>
      <c r="O8" s="613">
        <v>0</v>
      </c>
      <c r="P8" s="613">
        <v>0</v>
      </c>
      <c r="Q8" s="613">
        <v>0</v>
      </c>
      <c r="R8" s="613">
        <v>0</v>
      </c>
      <c r="S8" s="614">
        <v>1940306155.4028244</v>
      </c>
    </row>
    <row r="9" spans="1:19" s="78" customFormat="1" ht="13">
      <c r="A9" s="77">
        <v>2</v>
      </c>
      <c r="B9" s="1" t="s">
        <v>52</v>
      </c>
      <c r="C9" s="613">
        <v>0</v>
      </c>
      <c r="D9" s="613">
        <v>0</v>
      </c>
      <c r="E9" s="613">
        <v>0</v>
      </c>
      <c r="F9" s="613">
        <v>0</v>
      </c>
      <c r="G9" s="613">
        <v>0</v>
      </c>
      <c r="H9" s="613">
        <v>0</v>
      </c>
      <c r="I9" s="613">
        <v>0</v>
      </c>
      <c r="J9" s="613">
        <v>0</v>
      </c>
      <c r="K9" s="613">
        <v>0</v>
      </c>
      <c r="L9" s="613">
        <v>0</v>
      </c>
      <c r="M9" s="613">
        <v>0</v>
      </c>
      <c r="N9" s="613">
        <v>0</v>
      </c>
      <c r="O9" s="613">
        <v>0</v>
      </c>
      <c r="P9" s="613">
        <v>0</v>
      </c>
      <c r="Q9" s="613">
        <v>0</v>
      </c>
      <c r="R9" s="613">
        <v>0</v>
      </c>
      <c r="S9" s="614">
        <v>0</v>
      </c>
    </row>
    <row r="10" spans="1:19" s="78" customFormat="1" ht="13">
      <c r="A10" s="77">
        <v>3</v>
      </c>
      <c r="B10" s="1" t="s">
        <v>164</v>
      </c>
      <c r="C10" s="613">
        <v>407929846.82999998</v>
      </c>
      <c r="D10" s="613">
        <v>0</v>
      </c>
      <c r="E10" s="613">
        <v>0</v>
      </c>
      <c r="F10" s="613">
        <v>0</v>
      </c>
      <c r="G10" s="613">
        <v>0</v>
      </c>
      <c r="H10" s="613">
        <v>0</v>
      </c>
      <c r="I10" s="613">
        <v>0</v>
      </c>
      <c r="J10" s="613">
        <v>0</v>
      </c>
      <c r="K10" s="613">
        <v>0</v>
      </c>
      <c r="L10" s="613">
        <v>0</v>
      </c>
      <c r="M10" s="613">
        <v>0</v>
      </c>
      <c r="N10" s="613">
        <v>0</v>
      </c>
      <c r="O10" s="613">
        <v>0</v>
      </c>
      <c r="P10" s="613">
        <v>0</v>
      </c>
      <c r="Q10" s="613">
        <v>0</v>
      </c>
      <c r="R10" s="613">
        <v>0</v>
      </c>
      <c r="S10" s="614">
        <v>0</v>
      </c>
    </row>
    <row r="11" spans="1:19" s="78" customFormat="1" ht="13">
      <c r="A11" s="77">
        <v>4</v>
      </c>
      <c r="B11" s="1" t="s">
        <v>53</v>
      </c>
      <c r="C11" s="613">
        <v>734141660.36458898</v>
      </c>
      <c r="D11" s="613">
        <v>0</v>
      </c>
      <c r="E11" s="613">
        <v>0</v>
      </c>
      <c r="F11" s="613">
        <v>0</v>
      </c>
      <c r="G11" s="613">
        <v>0</v>
      </c>
      <c r="H11" s="613">
        <v>0</v>
      </c>
      <c r="I11" s="613">
        <v>0</v>
      </c>
      <c r="J11" s="613">
        <v>0</v>
      </c>
      <c r="K11" s="613">
        <v>0</v>
      </c>
      <c r="L11" s="613">
        <v>0</v>
      </c>
      <c r="M11" s="613">
        <v>0</v>
      </c>
      <c r="N11" s="613">
        <v>0</v>
      </c>
      <c r="O11" s="613">
        <v>0</v>
      </c>
      <c r="P11" s="613">
        <v>0</v>
      </c>
      <c r="Q11" s="613">
        <v>0</v>
      </c>
      <c r="R11" s="613">
        <v>0</v>
      </c>
      <c r="S11" s="614">
        <v>0</v>
      </c>
    </row>
    <row r="12" spans="1:19" s="78" customFormat="1" ht="13">
      <c r="A12" s="77">
        <v>5</v>
      </c>
      <c r="B12" s="1" t="s">
        <v>54</v>
      </c>
      <c r="C12" s="613">
        <v>0</v>
      </c>
      <c r="D12" s="613">
        <v>0</v>
      </c>
      <c r="E12" s="613">
        <v>0</v>
      </c>
      <c r="F12" s="613">
        <v>0</v>
      </c>
      <c r="G12" s="613">
        <v>0</v>
      </c>
      <c r="H12" s="613">
        <v>0</v>
      </c>
      <c r="I12" s="613">
        <v>0</v>
      </c>
      <c r="J12" s="613">
        <v>0</v>
      </c>
      <c r="K12" s="613">
        <v>0</v>
      </c>
      <c r="L12" s="613">
        <v>0</v>
      </c>
      <c r="M12" s="613">
        <v>0</v>
      </c>
      <c r="N12" s="613">
        <v>0</v>
      </c>
      <c r="O12" s="613">
        <v>0</v>
      </c>
      <c r="P12" s="613">
        <v>0</v>
      </c>
      <c r="Q12" s="613">
        <v>0</v>
      </c>
      <c r="R12" s="613">
        <v>0</v>
      </c>
      <c r="S12" s="614">
        <v>0</v>
      </c>
    </row>
    <row r="13" spans="1:19" s="78" customFormat="1" ht="13">
      <c r="A13" s="77">
        <v>6</v>
      </c>
      <c r="B13" s="1" t="s">
        <v>55</v>
      </c>
      <c r="C13" s="613">
        <v>0</v>
      </c>
      <c r="D13" s="613">
        <v>0</v>
      </c>
      <c r="E13" s="613">
        <v>1466115522.3919845</v>
      </c>
      <c r="F13" s="613">
        <v>22960235.059999999</v>
      </c>
      <c r="G13" s="613">
        <v>0</v>
      </c>
      <c r="H13" s="613">
        <v>0</v>
      </c>
      <c r="I13" s="613">
        <v>21331995.733473998</v>
      </c>
      <c r="J13" s="613">
        <v>193795162.67500001</v>
      </c>
      <c r="K13" s="613">
        <v>0</v>
      </c>
      <c r="L13" s="613">
        <v>0</v>
      </c>
      <c r="M13" s="613">
        <v>1815282.23188352</v>
      </c>
      <c r="N13" s="613">
        <v>63550033.579999998</v>
      </c>
      <c r="O13" s="613">
        <v>0</v>
      </c>
      <c r="P13" s="613">
        <v>0</v>
      </c>
      <c r="Q13" s="613">
        <v>0</v>
      </c>
      <c r="R13" s="613">
        <v>0</v>
      </c>
      <c r="S13" s="614">
        <v>470744046.50651741</v>
      </c>
    </row>
    <row r="14" spans="1:19" s="78" customFormat="1" ht="13">
      <c r="A14" s="77">
        <v>7</v>
      </c>
      <c r="B14" s="1" t="s">
        <v>56</v>
      </c>
      <c r="C14" s="613">
        <v>0</v>
      </c>
      <c r="D14" s="613">
        <v>0</v>
      </c>
      <c r="E14" s="613">
        <v>0</v>
      </c>
      <c r="F14" s="613">
        <v>0</v>
      </c>
      <c r="G14" s="613">
        <v>0</v>
      </c>
      <c r="H14" s="613">
        <v>0</v>
      </c>
      <c r="I14" s="613">
        <v>0</v>
      </c>
      <c r="J14" s="613">
        <v>0</v>
      </c>
      <c r="K14" s="613">
        <v>0</v>
      </c>
      <c r="L14" s="613">
        <v>0</v>
      </c>
      <c r="M14" s="613">
        <v>7137166704.595418</v>
      </c>
      <c r="N14" s="613">
        <v>1017767211.4462</v>
      </c>
      <c r="O14" s="613">
        <v>0</v>
      </c>
      <c r="P14" s="613">
        <v>0</v>
      </c>
      <c r="Q14" s="613">
        <v>0</v>
      </c>
      <c r="R14" s="613">
        <v>0</v>
      </c>
      <c r="S14" s="614">
        <v>8154933916.0416183</v>
      </c>
    </row>
    <row r="15" spans="1:19" s="78" customFormat="1" ht="13">
      <c r="A15" s="77">
        <v>8</v>
      </c>
      <c r="B15" s="1" t="s">
        <v>57</v>
      </c>
      <c r="C15" s="613">
        <v>0</v>
      </c>
      <c r="D15" s="613">
        <v>0</v>
      </c>
      <c r="E15" s="613">
        <v>0</v>
      </c>
      <c r="F15" s="613">
        <v>0</v>
      </c>
      <c r="G15" s="613">
        <v>0</v>
      </c>
      <c r="H15" s="613">
        <v>0</v>
      </c>
      <c r="I15" s="613">
        <v>0</v>
      </c>
      <c r="J15" s="613">
        <v>0</v>
      </c>
      <c r="K15" s="613">
        <v>5679145511.4700022</v>
      </c>
      <c r="L15" s="613">
        <v>97839170.799250007</v>
      </c>
      <c r="M15" s="613">
        <v>0</v>
      </c>
      <c r="N15" s="613">
        <v>0</v>
      </c>
      <c r="O15" s="613">
        <v>0</v>
      </c>
      <c r="P15" s="613">
        <v>0</v>
      </c>
      <c r="Q15" s="613">
        <v>0</v>
      </c>
      <c r="R15" s="613">
        <v>0</v>
      </c>
      <c r="S15" s="614">
        <v>4332738511.7019386</v>
      </c>
    </row>
    <row r="16" spans="1:19" s="78" customFormat="1" ht="13">
      <c r="A16" s="77">
        <v>9</v>
      </c>
      <c r="B16" s="1" t="s">
        <v>58</v>
      </c>
      <c r="C16" s="613">
        <v>0</v>
      </c>
      <c r="D16" s="613">
        <v>0</v>
      </c>
      <c r="E16" s="613">
        <v>0</v>
      </c>
      <c r="F16" s="613">
        <v>0</v>
      </c>
      <c r="G16" s="613">
        <v>3911573296.0600009</v>
      </c>
      <c r="H16" s="613">
        <v>12708493.44655</v>
      </c>
      <c r="I16" s="613">
        <v>0</v>
      </c>
      <c r="J16" s="613">
        <v>0</v>
      </c>
      <c r="K16" s="613">
        <v>0</v>
      </c>
      <c r="L16" s="613">
        <v>0</v>
      </c>
      <c r="M16" s="613">
        <v>0</v>
      </c>
      <c r="N16" s="613">
        <v>0</v>
      </c>
      <c r="O16" s="613">
        <v>0</v>
      </c>
      <c r="P16" s="613">
        <v>0</v>
      </c>
      <c r="Q16" s="613">
        <v>0</v>
      </c>
      <c r="R16" s="613">
        <v>0</v>
      </c>
      <c r="S16" s="614">
        <v>1373498626.3272927</v>
      </c>
    </row>
    <row r="17" spans="1:19" s="78" customFormat="1" ht="13">
      <c r="A17" s="77">
        <v>10</v>
      </c>
      <c r="B17" s="1" t="s">
        <v>59</v>
      </c>
      <c r="C17" s="613">
        <v>0</v>
      </c>
      <c r="D17" s="613">
        <v>0</v>
      </c>
      <c r="E17" s="613">
        <v>0</v>
      </c>
      <c r="F17" s="613">
        <v>0</v>
      </c>
      <c r="G17" s="613">
        <v>0</v>
      </c>
      <c r="H17" s="613">
        <v>0</v>
      </c>
      <c r="I17" s="613">
        <v>12121204.630000003</v>
      </c>
      <c r="J17" s="613">
        <v>0</v>
      </c>
      <c r="K17" s="613">
        <v>0</v>
      </c>
      <c r="L17" s="613">
        <v>0</v>
      </c>
      <c r="M17" s="613">
        <v>70451297.829999983</v>
      </c>
      <c r="N17" s="613">
        <v>106884.29</v>
      </c>
      <c r="O17" s="613">
        <v>67699464.099999979</v>
      </c>
      <c r="P17" s="613">
        <v>834189.74714999995</v>
      </c>
      <c r="Q17" s="613">
        <v>0</v>
      </c>
      <c r="R17" s="613">
        <v>0</v>
      </c>
      <c r="S17" s="614">
        <v>179419265.20572495</v>
      </c>
    </row>
    <row r="18" spans="1:19" s="78" customFormat="1" ht="13">
      <c r="A18" s="77">
        <v>11</v>
      </c>
      <c r="B18" s="1" t="s">
        <v>60</v>
      </c>
      <c r="C18" s="613">
        <v>0</v>
      </c>
      <c r="D18" s="613">
        <v>0</v>
      </c>
      <c r="E18" s="613">
        <v>0</v>
      </c>
      <c r="F18" s="613">
        <v>0</v>
      </c>
      <c r="G18" s="613">
        <v>0</v>
      </c>
      <c r="H18" s="613">
        <v>0</v>
      </c>
      <c r="I18" s="613">
        <v>0</v>
      </c>
      <c r="J18" s="613">
        <v>0</v>
      </c>
      <c r="K18" s="613">
        <v>0</v>
      </c>
      <c r="L18" s="613">
        <v>0</v>
      </c>
      <c r="M18" s="613">
        <v>332505467.03999996</v>
      </c>
      <c r="N18" s="613">
        <v>0</v>
      </c>
      <c r="O18" s="613">
        <v>0</v>
      </c>
      <c r="P18" s="613">
        <v>0</v>
      </c>
      <c r="Q18" s="613">
        <v>9189303.7996999808</v>
      </c>
      <c r="R18" s="613">
        <v>0</v>
      </c>
      <c r="S18" s="614">
        <v>355478726.5392499</v>
      </c>
    </row>
    <row r="19" spans="1:19" s="78" customFormat="1" ht="13">
      <c r="A19" s="77">
        <v>12</v>
      </c>
      <c r="B19" s="1" t="s">
        <v>61</v>
      </c>
      <c r="C19" s="613">
        <v>0</v>
      </c>
      <c r="D19" s="613">
        <v>0</v>
      </c>
      <c r="E19" s="613">
        <v>0</v>
      </c>
      <c r="F19" s="613">
        <v>0</v>
      </c>
      <c r="G19" s="613">
        <v>0</v>
      </c>
      <c r="H19" s="613">
        <v>0</v>
      </c>
      <c r="I19" s="613">
        <v>0</v>
      </c>
      <c r="J19" s="613">
        <v>0</v>
      </c>
      <c r="K19" s="613">
        <v>0</v>
      </c>
      <c r="L19" s="613">
        <v>0</v>
      </c>
      <c r="M19" s="613">
        <v>0</v>
      </c>
      <c r="N19" s="613">
        <v>0</v>
      </c>
      <c r="O19" s="613">
        <v>0</v>
      </c>
      <c r="P19" s="613">
        <v>0</v>
      </c>
      <c r="Q19" s="613">
        <v>0</v>
      </c>
      <c r="R19" s="613">
        <v>0</v>
      </c>
      <c r="S19" s="614">
        <v>0</v>
      </c>
    </row>
    <row r="20" spans="1:19" s="78" customFormat="1" ht="13">
      <c r="A20" s="77">
        <v>13</v>
      </c>
      <c r="B20" s="1" t="s">
        <v>144</v>
      </c>
      <c r="C20" s="613">
        <v>0</v>
      </c>
      <c r="D20" s="613">
        <v>0</v>
      </c>
      <c r="E20" s="613">
        <v>0</v>
      </c>
      <c r="F20" s="613">
        <v>0</v>
      </c>
      <c r="G20" s="613">
        <v>0</v>
      </c>
      <c r="H20" s="613">
        <v>0</v>
      </c>
      <c r="I20" s="613">
        <v>0</v>
      </c>
      <c r="J20" s="613">
        <v>0</v>
      </c>
      <c r="K20" s="613">
        <v>0</v>
      </c>
      <c r="L20" s="613">
        <v>0</v>
      </c>
      <c r="M20" s="613">
        <v>0</v>
      </c>
      <c r="N20" s="613">
        <v>0</v>
      </c>
      <c r="O20" s="613">
        <v>0</v>
      </c>
      <c r="P20" s="613">
        <v>0</v>
      </c>
      <c r="Q20" s="613">
        <v>0</v>
      </c>
      <c r="R20" s="613">
        <v>0</v>
      </c>
      <c r="S20" s="614">
        <v>0</v>
      </c>
    </row>
    <row r="21" spans="1:19" s="78" customFormat="1" ht="13">
      <c r="A21" s="77">
        <v>14</v>
      </c>
      <c r="B21" s="1" t="s">
        <v>63</v>
      </c>
      <c r="C21" s="613">
        <v>844116231.18089974</v>
      </c>
      <c r="D21" s="613">
        <v>0</v>
      </c>
      <c r="E21" s="613">
        <v>0</v>
      </c>
      <c r="F21" s="613">
        <v>0</v>
      </c>
      <c r="G21" s="613">
        <v>0</v>
      </c>
      <c r="H21" s="613">
        <v>0</v>
      </c>
      <c r="I21" s="613">
        <v>0</v>
      </c>
      <c r="J21" s="613">
        <v>0</v>
      </c>
      <c r="K21" s="613">
        <v>0</v>
      </c>
      <c r="L21" s="613">
        <v>0</v>
      </c>
      <c r="M21" s="613">
        <v>3580324489.5867157</v>
      </c>
      <c r="N21" s="613">
        <v>60209054.152850002</v>
      </c>
      <c r="O21" s="613">
        <v>0</v>
      </c>
      <c r="P21" s="613">
        <v>0</v>
      </c>
      <c r="Q21" s="613">
        <v>29108544.867899999</v>
      </c>
      <c r="R21" s="613">
        <v>0</v>
      </c>
      <c r="S21" s="614">
        <v>3713304905.9093161</v>
      </c>
    </row>
    <row r="22" spans="1:19" ht="13.5" thickBot="1">
      <c r="A22" s="79"/>
      <c r="B22" s="80" t="s">
        <v>64</v>
      </c>
      <c r="C22" s="615">
        <v>3912426503.2354889</v>
      </c>
      <c r="D22" s="615">
        <v>0</v>
      </c>
      <c r="E22" s="615">
        <v>1499817843.1095223</v>
      </c>
      <c r="F22" s="615">
        <v>22960235.059999999</v>
      </c>
      <c r="G22" s="615">
        <v>3911573296.0600009</v>
      </c>
      <c r="H22" s="615">
        <v>12708493.44655</v>
      </c>
      <c r="I22" s="615">
        <v>33453200.363474</v>
      </c>
      <c r="J22" s="615">
        <v>193795162.67500001</v>
      </c>
      <c r="K22" s="615">
        <v>5679145511.4700022</v>
      </c>
      <c r="L22" s="615">
        <v>97839170.799250007</v>
      </c>
      <c r="M22" s="615">
        <v>13055828932.543335</v>
      </c>
      <c r="N22" s="615">
        <v>1141633183.4690499</v>
      </c>
      <c r="O22" s="615">
        <v>67699464.099999979</v>
      </c>
      <c r="P22" s="615">
        <v>834189.74714999995</v>
      </c>
      <c r="Q22" s="615">
        <v>38297848.667599976</v>
      </c>
      <c r="R22" s="615">
        <v>0</v>
      </c>
      <c r="S22" s="616">
        <v>20520424153.634483</v>
      </c>
    </row>
    <row r="24" spans="1:19">
      <c r="C24" s="116"/>
      <c r="D24" s="116"/>
      <c r="E24" s="116"/>
      <c r="F24" s="116"/>
      <c r="G24" s="116"/>
      <c r="H24" s="116"/>
      <c r="I24" s="116"/>
      <c r="J24" s="116"/>
      <c r="K24" s="116"/>
      <c r="L24" s="116"/>
      <c r="M24" s="116"/>
      <c r="N24" s="116"/>
      <c r="O24" s="116"/>
      <c r="P24" s="116"/>
      <c r="Q24" s="116"/>
      <c r="R24" s="116"/>
      <c r="S24" s="116"/>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70" zoomScaleNormal="70" workbookViewId="0">
      <pane xSplit="2" ySplit="6" topLeftCell="C7" activePane="bottomRight" state="frozen"/>
      <selection activeCell="C13" sqref="C13"/>
      <selection pane="topRight" activeCell="C13" sqref="C13"/>
      <selection pane="bottomLeft" activeCell="C13" sqref="C13"/>
      <selection pane="bottomRight" activeCell="C7" sqref="C7"/>
    </sheetView>
  </sheetViews>
  <sheetFormatPr defaultColWidth="9.1796875" defaultRowHeight="12.5"/>
  <cols>
    <col min="1" max="1" width="10.54296875" style="4" bestFit="1" customWidth="1"/>
    <col min="2" max="2" width="63.81640625" style="4" bestFit="1" customWidth="1"/>
    <col min="3" max="3" width="19" style="4" customWidth="1"/>
    <col min="4" max="4" width="19.54296875" style="4" customWidth="1"/>
    <col min="5" max="5" width="31.1796875" style="4" customWidth="1"/>
    <col min="6" max="6" width="29.1796875" style="4" customWidth="1"/>
    <col min="7" max="7" width="28.54296875" style="4" customWidth="1"/>
    <col min="8" max="8" width="26.453125" style="4" customWidth="1"/>
    <col min="9" max="9" width="23.81640625" style="4" customWidth="1"/>
    <col min="10" max="10" width="21.54296875" style="4" customWidth="1"/>
    <col min="11" max="11" width="15.81640625" style="4" customWidth="1"/>
    <col min="12" max="12" width="13.1796875" style="4" customWidth="1"/>
    <col min="13" max="13" width="20.81640625" style="4" customWidth="1"/>
    <col min="14" max="14" width="19.1796875" style="4" customWidth="1"/>
    <col min="15" max="15" width="18.453125" style="4" customWidth="1"/>
    <col min="16" max="16" width="19" style="4" customWidth="1"/>
    <col min="17" max="17" width="20.1796875" style="4" customWidth="1"/>
    <col min="18" max="18" width="18" style="4" customWidth="1"/>
    <col min="19" max="19" width="36" style="4" customWidth="1"/>
    <col min="20" max="20" width="26.1796875" style="4" customWidth="1"/>
    <col min="21" max="21" width="24.81640625" style="4" customWidth="1"/>
    <col min="22" max="22" width="20" style="4" customWidth="1"/>
    <col min="23" max="16384" width="9.1796875" style="17"/>
  </cols>
  <sheetData>
    <row r="1" spans="1:22">
      <c r="A1" s="2" t="s">
        <v>30</v>
      </c>
      <c r="B1" s="3" t="str">
        <f>'Info '!C2</f>
        <v>JSC TBC Bank</v>
      </c>
    </row>
    <row r="2" spans="1:22">
      <c r="A2" s="2" t="s">
        <v>31</v>
      </c>
      <c r="B2" s="283">
        <f>'1. key ratios '!B2</f>
        <v>45199</v>
      </c>
    </row>
    <row r="4" spans="1:22" ht="13.5" thickBot="1">
      <c r="A4" s="4" t="s">
        <v>243</v>
      </c>
      <c r="B4" s="81" t="s">
        <v>50</v>
      </c>
      <c r="V4" s="18" t="s">
        <v>35</v>
      </c>
    </row>
    <row r="5" spans="1:22" ht="12.75" customHeight="1">
      <c r="A5" s="82"/>
      <c r="B5" s="83"/>
      <c r="C5" s="715" t="s">
        <v>169</v>
      </c>
      <c r="D5" s="716"/>
      <c r="E5" s="716"/>
      <c r="F5" s="716"/>
      <c r="G5" s="716"/>
      <c r="H5" s="716"/>
      <c r="I5" s="716"/>
      <c r="J5" s="716"/>
      <c r="K5" s="716"/>
      <c r="L5" s="717"/>
      <c r="M5" s="718" t="s">
        <v>170</v>
      </c>
      <c r="N5" s="719"/>
      <c r="O5" s="719"/>
      <c r="P5" s="719"/>
      <c r="Q5" s="719"/>
      <c r="R5" s="719"/>
      <c r="S5" s="720"/>
      <c r="T5" s="723" t="s">
        <v>241</v>
      </c>
      <c r="U5" s="723" t="s">
        <v>242</v>
      </c>
      <c r="V5" s="721" t="s">
        <v>76</v>
      </c>
    </row>
    <row r="6" spans="1:22" s="49" customFormat="1" ht="100">
      <c r="A6" s="46"/>
      <c r="B6" s="84"/>
      <c r="C6" s="85" t="s">
        <v>65</v>
      </c>
      <c r="D6" s="137" t="s">
        <v>66</v>
      </c>
      <c r="E6" s="105" t="s">
        <v>172</v>
      </c>
      <c r="F6" s="105" t="s">
        <v>173</v>
      </c>
      <c r="G6" s="137" t="s">
        <v>176</v>
      </c>
      <c r="H6" s="137" t="s">
        <v>171</v>
      </c>
      <c r="I6" s="137" t="s">
        <v>67</v>
      </c>
      <c r="J6" s="137" t="s">
        <v>68</v>
      </c>
      <c r="K6" s="86" t="s">
        <v>69</v>
      </c>
      <c r="L6" s="87" t="s">
        <v>70</v>
      </c>
      <c r="M6" s="85" t="s">
        <v>174</v>
      </c>
      <c r="N6" s="86" t="s">
        <v>71</v>
      </c>
      <c r="O6" s="86" t="s">
        <v>72</v>
      </c>
      <c r="P6" s="86" t="s">
        <v>73</v>
      </c>
      <c r="Q6" s="86" t="s">
        <v>74</v>
      </c>
      <c r="R6" s="86" t="s">
        <v>75</v>
      </c>
      <c r="S6" s="157" t="s">
        <v>175</v>
      </c>
      <c r="T6" s="724"/>
      <c r="U6" s="724"/>
      <c r="V6" s="722"/>
    </row>
    <row r="7" spans="1:22" s="78" customFormat="1" ht="13">
      <c r="A7" s="88">
        <v>1</v>
      </c>
      <c r="B7" s="1" t="s">
        <v>51</v>
      </c>
      <c r="C7" s="617">
        <v>0</v>
      </c>
      <c r="D7" s="617">
        <v>0</v>
      </c>
      <c r="E7" s="617">
        <v>0</v>
      </c>
      <c r="F7" s="617">
        <v>0</v>
      </c>
      <c r="G7" s="617">
        <v>0</v>
      </c>
      <c r="H7" s="617">
        <v>0</v>
      </c>
      <c r="I7" s="617">
        <v>0</v>
      </c>
      <c r="J7" s="617">
        <v>0</v>
      </c>
      <c r="K7" s="617">
        <v>0</v>
      </c>
      <c r="L7" s="617">
        <v>0</v>
      </c>
      <c r="M7" s="617">
        <v>0</v>
      </c>
      <c r="N7" s="617">
        <v>0</v>
      </c>
      <c r="O7" s="617">
        <v>0</v>
      </c>
      <c r="P7" s="617">
        <v>0</v>
      </c>
      <c r="Q7" s="617">
        <v>0</v>
      </c>
      <c r="R7" s="617">
        <v>0</v>
      </c>
      <c r="S7" s="617">
        <v>0</v>
      </c>
      <c r="T7" s="617">
        <v>0</v>
      </c>
      <c r="U7" s="617">
        <v>0</v>
      </c>
      <c r="V7" s="618">
        <v>0</v>
      </c>
    </row>
    <row r="8" spans="1:22" s="78" customFormat="1" ht="13">
      <c r="A8" s="88">
        <v>2</v>
      </c>
      <c r="B8" s="1" t="s">
        <v>52</v>
      </c>
      <c r="C8" s="617">
        <v>0</v>
      </c>
      <c r="D8" s="617">
        <v>0</v>
      </c>
      <c r="E8" s="617">
        <v>0</v>
      </c>
      <c r="F8" s="617">
        <v>0</v>
      </c>
      <c r="G8" s="617">
        <v>0</v>
      </c>
      <c r="H8" s="617">
        <v>0</v>
      </c>
      <c r="I8" s="617">
        <v>0</v>
      </c>
      <c r="J8" s="617">
        <v>0</v>
      </c>
      <c r="K8" s="617">
        <v>0</v>
      </c>
      <c r="L8" s="617">
        <v>0</v>
      </c>
      <c r="M8" s="617">
        <v>0</v>
      </c>
      <c r="N8" s="617">
        <v>0</v>
      </c>
      <c r="O8" s="617">
        <v>0</v>
      </c>
      <c r="P8" s="617">
        <v>0</v>
      </c>
      <c r="Q8" s="617">
        <v>0</v>
      </c>
      <c r="R8" s="617">
        <v>0</v>
      </c>
      <c r="S8" s="617">
        <v>0</v>
      </c>
      <c r="T8" s="617">
        <v>0</v>
      </c>
      <c r="U8" s="617">
        <v>0</v>
      </c>
      <c r="V8" s="618">
        <v>0</v>
      </c>
    </row>
    <row r="9" spans="1:22" s="78" customFormat="1" ht="13">
      <c r="A9" s="88">
        <v>3</v>
      </c>
      <c r="B9" s="1" t="s">
        <v>165</v>
      </c>
      <c r="C9" s="617">
        <v>0</v>
      </c>
      <c r="D9" s="617">
        <v>0</v>
      </c>
      <c r="E9" s="617">
        <v>0</v>
      </c>
      <c r="F9" s="617">
        <v>0</v>
      </c>
      <c r="G9" s="617">
        <v>0</v>
      </c>
      <c r="H9" s="617">
        <v>0</v>
      </c>
      <c r="I9" s="617">
        <v>0</v>
      </c>
      <c r="J9" s="617">
        <v>0</v>
      </c>
      <c r="K9" s="617">
        <v>0</v>
      </c>
      <c r="L9" s="617">
        <v>0</v>
      </c>
      <c r="M9" s="617">
        <v>0</v>
      </c>
      <c r="N9" s="617">
        <v>0</v>
      </c>
      <c r="O9" s="617">
        <v>0</v>
      </c>
      <c r="P9" s="617">
        <v>0</v>
      </c>
      <c r="Q9" s="617">
        <v>0</v>
      </c>
      <c r="R9" s="617">
        <v>0</v>
      </c>
      <c r="S9" s="617">
        <v>0</v>
      </c>
      <c r="T9" s="617">
        <v>0</v>
      </c>
      <c r="U9" s="617">
        <v>0</v>
      </c>
      <c r="V9" s="618">
        <v>0</v>
      </c>
    </row>
    <row r="10" spans="1:22" s="78" customFormat="1" ht="13">
      <c r="A10" s="88">
        <v>4</v>
      </c>
      <c r="B10" s="1" t="s">
        <v>53</v>
      </c>
      <c r="C10" s="617">
        <v>0</v>
      </c>
      <c r="D10" s="617">
        <v>0</v>
      </c>
      <c r="E10" s="617">
        <v>0</v>
      </c>
      <c r="F10" s="617">
        <v>0</v>
      </c>
      <c r="G10" s="617">
        <v>0</v>
      </c>
      <c r="H10" s="617">
        <v>0</v>
      </c>
      <c r="I10" s="617">
        <v>0</v>
      </c>
      <c r="J10" s="617">
        <v>0</v>
      </c>
      <c r="K10" s="617">
        <v>0</v>
      </c>
      <c r="L10" s="617">
        <v>0</v>
      </c>
      <c r="M10" s="617">
        <v>0</v>
      </c>
      <c r="N10" s="617">
        <v>0</v>
      </c>
      <c r="O10" s="617">
        <v>0</v>
      </c>
      <c r="P10" s="617">
        <v>0</v>
      </c>
      <c r="Q10" s="617">
        <v>0</v>
      </c>
      <c r="R10" s="617">
        <v>0</v>
      </c>
      <c r="S10" s="617">
        <v>0</v>
      </c>
      <c r="T10" s="617">
        <v>0</v>
      </c>
      <c r="U10" s="617">
        <v>0</v>
      </c>
      <c r="V10" s="618">
        <v>0</v>
      </c>
    </row>
    <row r="11" spans="1:22" s="78" customFormat="1" ht="13">
      <c r="A11" s="88">
        <v>5</v>
      </c>
      <c r="B11" s="1" t="s">
        <v>54</v>
      </c>
      <c r="C11" s="617">
        <v>0</v>
      </c>
      <c r="D11" s="617">
        <v>0</v>
      </c>
      <c r="E11" s="617">
        <v>0</v>
      </c>
      <c r="F11" s="617">
        <v>0</v>
      </c>
      <c r="G11" s="617">
        <v>0</v>
      </c>
      <c r="H11" s="617">
        <v>0</v>
      </c>
      <c r="I11" s="617">
        <v>0</v>
      </c>
      <c r="J11" s="617">
        <v>0</v>
      </c>
      <c r="K11" s="617">
        <v>0</v>
      </c>
      <c r="L11" s="617">
        <v>0</v>
      </c>
      <c r="M11" s="617">
        <v>0</v>
      </c>
      <c r="N11" s="617">
        <v>0</v>
      </c>
      <c r="O11" s="617">
        <v>0</v>
      </c>
      <c r="P11" s="617">
        <v>0</v>
      </c>
      <c r="Q11" s="617">
        <v>0</v>
      </c>
      <c r="R11" s="617">
        <v>0</v>
      </c>
      <c r="S11" s="617">
        <v>0</v>
      </c>
      <c r="T11" s="617">
        <v>0</v>
      </c>
      <c r="U11" s="617">
        <v>0</v>
      </c>
      <c r="V11" s="618">
        <v>0</v>
      </c>
    </row>
    <row r="12" spans="1:22" s="78" customFormat="1" ht="13">
      <c r="A12" s="88">
        <v>6</v>
      </c>
      <c r="B12" s="1" t="s">
        <v>55</v>
      </c>
      <c r="C12" s="617">
        <v>0</v>
      </c>
      <c r="D12" s="617">
        <v>0</v>
      </c>
      <c r="E12" s="617">
        <v>0</v>
      </c>
      <c r="F12" s="617">
        <v>0</v>
      </c>
      <c r="G12" s="617">
        <v>0</v>
      </c>
      <c r="H12" s="617">
        <v>0</v>
      </c>
      <c r="I12" s="617">
        <v>0</v>
      </c>
      <c r="J12" s="617">
        <v>0</v>
      </c>
      <c r="K12" s="617">
        <v>0</v>
      </c>
      <c r="L12" s="617">
        <v>0</v>
      </c>
      <c r="M12" s="617">
        <v>0</v>
      </c>
      <c r="N12" s="617">
        <v>0</v>
      </c>
      <c r="O12" s="617">
        <v>0</v>
      </c>
      <c r="P12" s="617">
        <v>0</v>
      </c>
      <c r="Q12" s="617">
        <v>0</v>
      </c>
      <c r="R12" s="617">
        <v>0</v>
      </c>
      <c r="S12" s="617">
        <v>0</v>
      </c>
      <c r="T12" s="617">
        <v>0</v>
      </c>
      <c r="U12" s="617">
        <v>136701.18150000001</v>
      </c>
      <c r="V12" s="618">
        <v>0</v>
      </c>
    </row>
    <row r="13" spans="1:22" s="78" customFormat="1" ht="13">
      <c r="A13" s="88">
        <v>7</v>
      </c>
      <c r="B13" s="1" t="s">
        <v>56</v>
      </c>
      <c r="C13" s="617">
        <v>0</v>
      </c>
      <c r="D13" s="617">
        <v>93131007.120000005</v>
      </c>
      <c r="E13" s="617">
        <v>0</v>
      </c>
      <c r="F13" s="617">
        <v>0</v>
      </c>
      <c r="G13" s="617">
        <v>0</v>
      </c>
      <c r="H13" s="617">
        <v>0</v>
      </c>
      <c r="I13" s="617">
        <v>0</v>
      </c>
      <c r="J13" s="617">
        <v>0</v>
      </c>
      <c r="K13" s="617">
        <v>0</v>
      </c>
      <c r="L13" s="617">
        <v>0</v>
      </c>
      <c r="M13" s="617">
        <v>20373811.91</v>
      </c>
      <c r="N13" s="617">
        <v>0</v>
      </c>
      <c r="O13" s="617">
        <v>36375882.120000005</v>
      </c>
      <c r="P13" s="617">
        <v>0</v>
      </c>
      <c r="Q13" s="617">
        <v>0</v>
      </c>
      <c r="R13" s="617">
        <v>0</v>
      </c>
      <c r="S13" s="617">
        <v>0</v>
      </c>
      <c r="T13" s="617">
        <v>149880701.15000001</v>
      </c>
      <c r="U13" s="617">
        <v>40697602.7377</v>
      </c>
      <c r="V13" s="618">
        <v>149880701.15000001</v>
      </c>
    </row>
    <row r="14" spans="1:22" s="78" customFormat="1" ht="13">
      <c r="A14" s="88">
        <v>8</v>
      </c>
      <c r="B14" s="1" t="s">
        <v>57</v>
      </c>
      <c r="C14" s="617">
        <v>0</v>
      </c>
      <c r="D14" s="617">
        <v>49837327.68</v>
      </c>
      <c r="E14" s="617">
        <v>0</v>
      </c>
      <c r="F14" s="617">
        <v>0</v>
      </c>
      <c r="G14" s="617">
        <v>0</v>
      </c>
      <c r="H14" s="617">
        <v>0</v>
      </c>
      <c r="I14" s="617">
        <v>0</v>
      </c>
      <c r="J14" s="617">
        <v>0</v>
      </c>
      <c r="K14" s="617">
        <v>0</v>
      </c>
      <c r="L14" s="617">
        <v>0</v>
      </c>
      <c r="M14" s="617">
        <v>2372795.7999999998</v>
      </c>
      <c r="N14" s="617">
        <v>0</v>
      </c>
      <c r="O14" s="617">
        <v>1838351.1099999999</v>
      </c>
      <c r="P14" s="617">
        <v>0</v>
      </c>
      <c r="Q14" s="617">
        <v>0</v>
      </c>
      <c r="R14" s="617">
        <v>0</v>
      </c>
      <c r="S14" s="617">
        <v>0</v>
      </c>
      <c r="T14" s="617">
        <v>54048474.590000004</v>
      </c>
      <c r="U14" s="617">
        <v>7956787.2255999995</v>
      </c>
      <c r="V14" s="618">
        <v>54048474.589999996</v>
      </c>
    </row>
    <row r="15" spans="1:22" s="78" customFormat="1" ht="13">
      <c r="A15" s="88">
        <v>9</v>
      </c>
      <c r="B15" s="1" t="s">
        <v>58</v>
      </c>
      <c r="C15" s="617">
        <v>0</v>
      </c>
      <c r="D15" s="617">
        <v>5563705.2300000004</v>
      </c>
      <c r="E15" s="617">
        <v>0</v>
      </c>
      <c r="F15" s="617">
        <v>0</v>
      </c>
      <c r="G15" s="617">
        <v>0</v>
      </c>
      <c r="H15" s="617">
        <v>0</v>
      </c>
      <c r="I15" s="617">
        <v>0</v>
      </c>
      <c r="J15" s="617">
        <v>0</v>
      </c>
      <c r="K15" s="617">
        <v>0</v>
      </c>
      <c r="L15" s="617">
        <v>0</v>
      </c>
      <c r="M15" s="617">
        <v>27667.739999999998</v>
      </c>
      <c r="N15" s="617">
        <v>0</v>
      </c>
      <c r="O15" s="617">
        <v>124811.84999999999</v>
      </c>
      <c r="P15" s="617">
        <v>0</v>
      </c>
      <c r="Q15" s="617">
        <v>0</v>
      </c>
      <c r="R15" s="617">
        <v>0</v>
      </c>
      <c r="S15" s="617">
        <v>0</v>
      </c>
      <c r="T15" s="617">
        <v>5716184.8200000003</v>
      </c>
      <c r="U15" s="617">
        <v>89025.507700000002</v>
      </c>
      <c r="V15" s="618">
        <v>5716184.8200000003</v>
      </c>
    </row>
    <row r="16" spans="1:22" s="78" customFormat="1" ht="13">
      <c r="A16" s="88">
        <v>10</v>
      </c>
      <c r="B16" s="1" t="s">
        <v>59</v>
      </c>
      <c r="C16" s="617">
        <v>0</v>
      </c>
      <c r="D16" s="617">
        <v>165801.39000000001</v>
      </c>
      <c r="E16" s="617">
        <v>0</v>
      </c>
      <c r="F16" s="617">
        <v>0</v>
      </c>
      <c r="G16" s="617">
        <v>0</v>
      </c>
      <c r="H16" s="617">
        <v>0</v>
      </c>
      <c r="I16" s="617">
        <v>0</v>
      </c>
      <c r="J16" s="617">
        <v>0</v>
      </c>
      <c r="K16" s="617">
        <v>0</v>
      </c>
      <c r="L16" s="617">
        <v>0</v>
      </c>
      <c r="M16" s="617">
        <v>616712.23</v>
      </c>
      <c r="N16" s="617">
        <v>0</v>
      </c>
      <c r="O16" s="617">
        <v>302968.09000000003</v>
      </c>
      <c r="P16" s="617">
        <v>0</v>
      </c>
      <c r="Q16" s="617">
        <v>0</v>
      </c>
      <c r="R16" s="617">
        <v>0</v>
      </c>
      <c r="S16" s="617">
        <v>0</v>
      </c>
      <c r="T16" s="617">
        <v>1085481.71</v>
      </c>
      <c r="U16" s="617">
        <v>693773.06240000005</v>
      </c>
      <c r="V16" s="618">
        <v>1085481.71</v>
      </c>
    </row>
    <row r="17" spans="1:22" s="78" customFormat="1" ht="13">
      <c r="A17" s="88">
        <v>11</v>
      </c>
      <c r="B17" s="1" t="s">
        <v>60</v>
      </c>
      <c r="C17" s="617">
        <v>0</v>
      </c>
      <c r="D17" s="617">
        <v>52115598.589999996</v>
      </c>
      <c r="E17" s="617">
        <v>0</v>
      </c>
      <c r="F17" s="617">
        <v>0</v>
      </c>
      <c r="G17" s="617">
        <v>0</v>
      </c>
      <c r="H17" s="617">
        <v>0</v>
      </c>
      <c r="I17" s="617">
        <v>0</v>
      </c>
      <c r="J17" s="617">
        <v>0</v>
      </c>
      <c r="K17" s="617">
        <v>0</v>
      </c>
      <c r="L17" s="617">
        <v>0</v>
      </c>
      <c r="M17" s="617">
        <v>0</v>
      </c>
      <c r="N17" s="617">
        <v>0</v>
      </c>
      <c r="O17" s="617">
        <v>0</v>
      </c>
      <c r="P17" s="617">
        <v>0</v>
      </c>
      <c r="Q17" s="617">
        <v>0</v>
      </c>
      <c r="R17" s="617">
        <v>0</v>
      </c>
      <c r="S17" s="617">
        <v>0</v>
      </c>
      <c r="T17" s="617">
        <v>52115598.589999996</v>
      </c>
      <c r="U17" s="617">
        <v>0</v>
      </c>
      <c r="V17" s="618">
        <v>52115598.589999996</v>
      </c>
    </row>
    <row r="18" spans="1:22" s="78" customFormat="1" ht="13">
      <c r="A18" s="88">
        <v>12</v>
      </c>
      <c r="B18" s="1" t="s">
        <v>61</v>
      </c>
      <c r="C18" s="617">
        <v>0</v>
      </c>
      <c r="D18" s="617">
        <v>0</v>
      </c>
      <c r="E18" s="617">
        <v>0</v>
      </c>
      <c r="F18" s="617">
        <v>0</v>
      </c>
      <c r="G18" s="617">
        <v>0</v>
      </c>
      <c r="H18" s="617">
        <v>0</v>
      </c>
      <c r="I18" s="617">
        <v>0</v>
      </c>
      <c r="J18" s="617">
        <v>0</v>
      </c>
      <c r="K18" s="617">
        <v>0</v>
      </c>
      <c r="L18" s="617">
        <v>0</v>
      </c>
      <c r="M18" s="617">
        <v>0</v>
      </c>
      <c r="N18" s="617">
        <v>0</v>
      </c>
      <c r="O18" s="617">
        <v>0</v>
      </c>
      <c r="P18" s="617">
        <v>0</v>
      </c>
      <c r="Q18" s="617">
        <v>0</v>
      </c>
      <c r="R18" s="617">
        <v>0</v>
      </c>
      <c r="S18" s="617">
        <v>0</v>
      </c>
      <c r="T18" s="617">
        <v>0</v>
      </c>
      <c r="U18" s="617">
        <v>0</v>
      </c>
      <c r="V18" s="618">
        <v>0</v>
      </c>
    </row>
    <row r="19" spans="1:22" s="78" customFormat="1" ht="13">
      <c r="A19" s="88">
        <v>13</v>
      </c>
      <c r="B19" s="1" t="s">
        <v>62</v>
      </c>
      <c r="C19" s="617">
        <v>0</v>
      </c>
      <c r="D19" s="617">
        <v>0</v>
      </c>
      <c r="E19" s="617">
        <v>0</v>
      </c>
      <c r="F19" s="617">
        <v>0</v>
      </c>
      <c r="G19" s="617">
        <v>0</v>
      </c>
      <c r="H19" s="617">
        <v>0</v>
      </c>
      <c r="I19" s="617">
        <v>0</v>
      </c>
      <c r="J19" s="617">
        <v>0</v>
      </c>
      <c r="K19" s="617">
        <v>0</v>
      </c>
      <c r="L19" s="617">
        <v>0</v>
      </c>
      <c r="M19" s="617">
        <v>0</v>
      </c>
      <c r="N19" s="617">
        <v>0</v>
      </c>
      <c r="O19" s="617">
        <v>0</v>
      </c>
      <c r="P19" s="617">
        <v>0</v>
      </c>
      <c r="Q19" s="617">
        <v>0</v>
      </c>
      <c r="R19" s="617">
        <v>0</v>
      </c>
      <c r="S19" s="617">
        <v>0</v>
      </c>
      <c r="T19" s="617">
        <v>0</v>
      </c>
      <c r="U19" s="617">
        <v>0</v>
      </c>
      <c r="V19" s="618">
        <v>0</v>
      </c>
    </row>
    <row r="20" spans="1:22" s="78" customFormat="1" ht="13">
      <c r="A20" s="88">
        <v>14</v>
      </c>
      <c r="B20" s="1" t="s">
        <v>63</v>
      </c>
      <c r="C20" s="617">
        <v>0</v>
      </c>
      <c r="D20" s="617">
        <v>263870162.86999995</v>
      </c>
      <c r="E20" s="617">
        <v>0</v>
      </c>
      <c r="F20" s="617">
        <v>0</v>
      </c>
      <c r="G20" s="617">
        <v>0</v>
      </c>
      <c r="H20" s="617">
        <v>0</v>
      </c>
      <c r="I20" s="617">
        <v>0</v>
      </c>
      <c r="J20" s="617">
        <v>0</v>
      </c>
      <c r="K20" s="617">
        <v>0</v>
      </c>
      <c r="L20" s="617">
        <v>0</v>
      </c>
      <c r="M20" s="617">
        <v>32120241.450000003</v>
      </c>
      <c r="N20" s="617">
        <v>0</v>
      </c>
      <c r="O20" s="617">
        <v>5090805.3000000007</v>
      </c>
      <c r="P20" s="617">
        <v>0</v>
      </c>
      <c r="Q20" s="617">
        <v>0</v>
      </c>
      <c r="R20" s="617">
        <v>0</v>
      </c>
      <c r="S20" s="617">
        <v>0</v>
      </c>
      <c r="T20" s="617">
        <v>301081209.61999995</v>
      </c>
      <c r="U20" s="617">
        <v>11711262.1053</v>
      </c>
      <c r="V20" s="618">
        <v>301081209.61999995</v>
      </c>
    </row>
    <row r="21" spans="1:22" ht="13.5" thickBot="1">
      <c r="A21" s="79"/>
      <c r="B21" s="89" t="s">
        <v>64</v>
      </c>
      <c r="C21" s="619">
        <v>0</v>
      </c>
      <c r="D21" s="170">
        <v>464683602.87999994</v>
      </c>
      <c r="E21" s="170">
        <v>0</v>
      </c>
      <c r="F21" s="170">
        <v>0</v>
      </c>
      <c r="G21" s="170">
        <v>0</v>
      </c>
      <c r="H21" s="170">
        <v>0</v>
      </c>
      <c r="I21" s="170">
        <v>0</v>
      </c>
      <c r="J21" s="170">
        <v>0</v>
      </c>
      <c r="K21" s="170">
        <v>0</v>
      </c>
      <c r="L21" s="620">
        <v>0</v>
      </c>
      <c r="M21" s="619">
        <v>55511229.130000003</v>
      </c>
      <c r="N21" s="170">
        <v>0</v>
      </c>
      <c r="O21" s="170">
        <v>43732818.470000014</v>
      </c>
      <c r="P21" s="170">
        <v>0</v>
      </c>
      <c r="Q21" s="170">
        <v>0</v>
      </c>
      <c r="R21" s="170">
        <v>0</v>
      </c>
      <c r="S21" s="620">
        <v>0</v>
      </c>
      <c r="T21" s="620">
        <v>563927650.48000002</v>
      </c>
      <c r="U21" s="620">
        <v>61285151.820200004</v>
      </c>
      <c r="V21" s="621">
        <v>563927650.48000002</v>
      </c>
    </row>
    <row r="23" spans="1:22">
      <c r="C23" s="116"/>
      <c r="D23" s="116"/>
      <c r="E23" s="116"/>
      <c r="F23" s="116"/>
      <c r="G23" s="116"/>
      <c r="H23" s="116"/>
      <c r="I23" s="116"/>
      <c r="J23" s="116"/>
      <c r="K23" s="116"/>
      <c r="L23" s="116"/>
      <c r="M23" s="116"/>
      <c r="N23" s="116"/>
      <c r="O23" s="116"/>
      <c r="P23" s="116"/>
      <c r="Q23" s="116"/>
      <c r="R23" s="116"/>
      <c r="S23" s="116"/>
      <c r="T23" s="116"/>
      <c r="U23" s="116"/>
      <c r="V23" s="116"/>
    </row>
    <row r="24" spans="1:22">
      <c r="A24" s="7"/>
      <c r="B24" s="7"/>
      <c r="C24" s="26"/>
      <c r="D24" s="26"/>
      <c r="E24" s="26"/>
    </row>
    <row r="25" spans="1:22">
      <c r="A25" s="90"/>
      <c r="B25" s="90"/>
      <c r="C25" s="7"/>
      <c r="D25" s="26"/>
      <c r="E25" s="26"/>
    </row>
    <row r="26" spans="1:22">
      <c r="A26" s="90"/>
      <c r="B26" s="27"/>
      <c r="C26" s="7"/>
      <c r="D26" s="26"/>
      <c r="E26" s="26"/>
    </row>
    <row r="27" spans="1:22">
      <c r="A27" s="90"/>
      <c r="B27" s="90"/>
      <c r="C27" s="7"/>
      <c r="D27" s="26"/>
      <c r="E27" s="26"/>
    </row>
    <row r="28" spans="1:22">
      <c r="A28" s="90"/>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70" zoomScaleNormal="70" workbookViewId="0">
      <pane xSplit="1" ySplit="7" topLeftCell="B8" activePane="bottomRight" state="frozen"/>
      <selection activeCell="C13" sqref="C13"/>
      <selection pane="topRight" activeCell="C13" sqref="C13"/>
      <selection pane="bottomLeft" activeCell="C13" sqref="C13"/>
      <selection pane="bottomRight" activeCell="B8" sqref="B8"/>
    </sheetView>
  </sheetViews>
  <sheetFormatPr defaultColWidth="9.1796875" defaultRowHeight="13"/>
  <cols>
    <col min="1" max="1" width="10.54296875" style="4" bestFit="1" customWidth="1"/>
    <col min="2" max="2" width="101.81640625" style="4" customWidth="1"/>
    <col min="3" max="3" width="13.81640625" style="165" customWidth="1"/>
    <col min="4" max="4" width="14.81640625" style="165" bestFit="1" customWidth="1"/>
    <col min="5" max="5" width="17.81640625" style="165" customWidth="1"/>
    <col min="6" max="6" width="15.81640625" style="165" customWidth="1"/>
    <col min="7" max="7" width="17.453125" style="165" customWidth="1"/>
    <col min="8" max="8" width="15.1796875" style="165" customWidth="1"/>
    <col min="9" max="16384" width="9.1796875" style="17"/>
  </cols>
  <sheetData>
    <row r="1" spans="1:9">
      <c r="A1" s="2" t="s">
        <v>30</v>
      </c>
      <c r="B1" s="4" t="str">
        <f>'Info '!C2</f>
        <v>JSC TBC Bank</v>
      </c>
      <c r="C1" s="3"/>
    </row>
    <row r="2" spans="1:9">
      <c r="A2" s="2" t="s">
        <v>31</v>
      </c>
      <c r="B2" s="283">
        <f>'1. key ratios '!B2</f>
        <v>45199</v>
      </c>
      <c r="C2" s="283"/>
    </row>
    <row r="4" spans="1:9" ht="13.5" thickBot="1">
      <c r="A4" s="2" t="s">
        <v>150</v>
      </c>
      <c r="B4" s="81" t="s">
        <v>252</v>
      </c>
    </row>
    <row r="5" spans="1:9">
      <c r="A5" s="82"/>
      <c r="B5" s="91"/>
      <c r="C5" s="166" t="s">
        <v>0</v>
      </c>
      <c r="D5" s="166" t="s">
        <v>1</v>
      </c>
      <c r="E5" s="166" t="s">
        <v>2</v>
      </c>
      <c r="F5" s="166" t="s">
        <v>3</v>
      </c>
      <c r="G5" s="167" t="s">
        <v>4</v>
      </c>
      <c r="H5" s="168" t="s">
        <v>5</v>
      </c>
      <c r="I5" s="92"/>
    </row>
    <row r="6" spans="1:9" s="92" customFormat="1" ht="12.75" customHeight="1">
      <c r="A6" s="93"/>
      <c r="B6" s="727" t="s">
        <v>149</v>
      </c>
      <c r="C6" s="729" t="s">
        <v>245</v>
      </c>
      <c r="D6" s="731" t="s">
        <v>244</v>
      </c>
      <c r="E6" s="732"/>
      <c r="F6" s="729" t="s">
        <v>249</v>
      </c>
      <c r="G6" s="729" t="s">
        <v>250</v>
      </c>
      <c r="H6" s="725" t="s">
        <v>248</v>
      </c>
    </row>
    <row r="7" spans="1:9" ht="39">
      <c r="A7" s="95"/>
      <c r="B7" s="728"/>
      <c r="C7" s="730"/>
      <c r="D7" s="169" t="s">
        <v>247</v>
      </c>
      <c r="E7" s="169" t="s">
        <v>246</v>
      </c>
      <c r="F7" s="730"/>
      <c r="G7" s="730"/>
      <c r="H7" s="726"/>
      <c r="I7" s="92"/>
    </row>
    <row r="8" spans="1:9">
      <c r="A8" s="93">
        <v>1</v>
      </c>
      <c r="B8" s="1" t="s">
        <v>51</v>
      </c>
      <c r="C8" s="622">
        <v>3893506776.8368549</v>
      </c>
      <c r="D8" s="622">
        <v>0</v>
      </c>
      <c r="E8" s="622">
        <v>0</v>
      </c>
      <c r="F8" s="622">
        <v>1940306155.4028244</v>
      </c>
      <c r="G8" s="622">
        <v>1940306155.4028244</v>
      </c>
      <c r="H8" s="623">
        <v>0.49834410638400356</v>
      </c>
    </row>
    <row r="9" spans="1:9" ht="15" customHeight="1">
      <c r="A9" s="93">
        <v>2</v>
      </c>
      <c r="B9" s="1" t="s">
        <v>52</v>
      </c>
      <c r="C9" s="622">
        <v>0</v>
      </c>
      <c r="D9" s="622">
        <v>0</v>
      </c>
      <c r="E9" s="622">
        <v>0</v>
      </c>
      <c r="F9" s="622">
        <v>0</v>
      </c>
      <c r="G9" s="622">
        <v>0</v>
      </c>
      <c r="H9" s="623"/>
    </row>
    <row r="10" spans="1:9">
      <c r="A10" s="93">
        <v>3</v>
      </c>
      <c r="B10" s="1" t="s">
        <v>165</v>
      </c>
      <c r="C10" s="622">
        <v>407929846.82999998</v>
      </c>
      <c r="D10" s="622">
        <v>0</v>
      </c>
      <c r="E10" s="622">
        <v>0</v>
      </c>
      <c r="F10" s="622">
        <v>0</v>
      </c>
      <c r="G10" s="622">
        <v>0</v>
      </c>
      <c r="H10" s="623">
        <v>0</v>
      </c>
    </row>
    <row r="11" spans="1:9">
      <c r="A11" s="93">
        <v>4</v>
      </c>
      <c r="B11" s="1" t="s">
        <v>53</v>
      </c>
      <c r="C11" s="622">
        <v>734141660.36458898</v>
      </c>
      <c r="D11" s="622">
        <v>0</v>
      </c>
      <c r="E11" s="622">
        <v>0</v>
      </c>
      <c r="F11" s="622">
        <v>0</v>
      </c>
      <c r="G11" s="622">
        <v>0</v>
      </c>
      <c r="H11" s="623">
        <v>0</v>
      </c>
    </row>
    <row r="12" spans="1:9">
      <c r="A12" s="93">
        <v>5</v>
      </c>
      <c r="B12" s="1" t="s">
        <v>54</v>
      </c>
      <c r="C12" s="622">
        <v>0</v>
      </c>
      <c r="D12" s="622">
        <v>0</v>
      </c>
      <c r="E12" s="622">
        <v>0</v>
      </c>
      <c r="F12" s="622">
        <v>0</v>
      </c>
      <c r="G12" s="622">
        <v>0</v>
      </c>
      <c r="H12" s="623"/>
    </row>
    <row r="13" spans="1:9">
      <c r="A13" s="93">
        <v>6</v>
      </c>
      <c r="B13" s="1" t="s">
        <v>55</v>
      </c>
      <c r="C13" s="622">
        <v>1489262800.357342</v>
      </c>
      <c r="D13" s="622">
        <v>559029784.42999995</v>
      </c>
      <c r="E13" s="622">
        <v>280305431.315</v>
      </c>
      <c r="F13" s="622">
        <v>470744046.50651741</v>
      </c>
      <c r="G13" s="622">
        <v>470607345.32501745</v>
      </c>
      <c r="H13" s="623">
        <v>0.26594472985100265</v>
      </c>
    </row>
    <row r="14" spans="1:9">
      <c r="A14" s="93">
        <v>7</v>
      </c>
      <c r="B14" s="1" t="s">
        <v>56</v>
      </c>
      <c r="C14" s="622">
        <v>7137166704.595418</v>
      </c>
      <c r="D14" s="622">
        <v>2194466185.6220999</v>
      </c>
      <c r="E14" s="622">
        <v>1017767211.4462</v>
      </c>
      <c r="F14" s="622">
        <v>8154933916.0416183</v>
      </c>
      <c r="G14" s="622">
        <v>7964355612.1539183</v>
      </c>
      <c r="H14" s="623">
        <v>0.9766303067750417</v>
      </c>
    </row>
    <row r="15" spans="1:9">
      <c r="A15" s="93">
        <v>8</v>
      </c>
      <c r="B15" s="1" t="s">
        <v>57</v>
      </c>
      <c r="C15" s="622">
        <v>5679145511.4700022</v>
      </c>
      <c r="D15" s="622">
        <v>352980570.53329998</v>
      </c>
      <c r="E15" s="622">
        <v>97839170.799250007</v>
      </c>
      <c r="F15" s="622">
        <v>4332738511.7019396</v>
      </c>
      <c r="G15" s="622">
        <v>4270733249.8863392</v>
      </c>
      <c r="H15" s="623">
        <v>0.7392668467676734</v>
      </c>
    </row>
    <row r="16" spans="1:9">
      <c r="A16" s="93">
        <v>9</v>
      </c>
      <c r="B16" s="1" t="s">
        <v>58</v>
      </c>
      <c r="C16" s="622">
        <v>3911573296.0600009</v>
      </c>
      <c r="D16" s="622">
        <v>39558294.2914</v>
      </c>
      <c r="E16" s="622">
        <v>12708493.44655</v>
      </c>
      <c r="F16" s="622">
        <v>1373498626.3272927</v>
      </c>
      <c r="G16" s="622">
        <v>1367693415.9995928</v>
      </c>
      <c r="H16" s="623">
        <v>0.34852069483307163</v>
      </c>
    </row>
    <row r="17" spans="1:8">
      <c r="A17" s="93">
        <v>10</v>
      </c>
      <c r="B17" s="1" t="s">
        <v>59</v>
      </c>
      <c r="C17" s="622">
        <v>150271966.55999994</v>
      </c>
      <c r="D17" s="622">
        <v>4351644.7855000002</v>
      </c>
      <c r="E17" s="622">
        <v>941074.03714999999</v>
      </c>
      <c r="F17" s="622">
        <v>179419265.20572495</v>
      </c>
      <c r="G17" s="622">
        <v>177640010.43332496</v>
      </c>
      <c r="H17" s="623">
        <v>1.1747664733928584</v>
      </c>
    </row>
    <row r="18" spans="1:8">
      <c r="A18" s="93">
        <v>11</v>
      </c>
      <c r="B18" s="1" t="s">
        <v>60</v>
      </c>
      <c r="C18" s="622">
        <v>341694770.83969992</v>
      </c>
      <c r="D18" s="622">
        <v>35804.262699999999</v>
      </c>
      <c r="E18" s="622">
        <v>0</v>
      </c>
      <c r="F18" s="622">
        <v>355478726.5392499</v>
      </c>
      <c r="G18" s="622">
        <v>303363127.94924992</v>
      </c>
      <c r="H18" s="623">
        <v>0.88781905325547805</v>
      </c>
    </row>
    <row r="19" spans="1:8">
      <c r="A19" s="93">
        <v>12</v>
      </c>
      <c r="B19" s="1" t="s">
        <v>61</v>
      </c>
      <c r="C19" s="622">
        <v>0</v>
      </c>
      <c r="D19" s="622">
        <v>0</v>
      </c>
      <c r="E19" s="622">
        <v>0</v>
      </c>
      <c r="F19" s="622">
        <v>0</v>
      </c>
      <c r="G19" s="622">
        <v>0</v>
      </c>
      <c r="H19" s="623"/>
    </row>
    <row r="20" spans="1:8">
      <c r="A20" s="93">
        <v>13</v>
      </c>
      <c r="B20" s="1" t="s">
        <v>144</v>
      </c>
      <c r="C20" s="622">
        <v>0</v>
      </c>
      <c r="D20" s="622">
        <v>0</v>
      </c>
      <c r="E20" s="622">
        <v>0</v>
      </c>
      <c r="F20" s="622">
        <v>0</v>
      </c>
      <c r="G20" s="622">
        <v>0</v>
      </c>
      <c r="H20" s="623"/>
    </row>
    <row r="21" spans="1:8">
      <c r="A21" s="93">
        <v>14</v>
      </c>
      <c r="B21" s="1" t="s">
        <v>63</v>
      </c>
      <c r="C21" s="622">
        <v>4453549265.6355152</v>
      </c>
      <c r="D21" s="622">
        <v>212505094.38499999</v>
      </c>
      <c r="E21" s="622">
        <v>60209054.152850002</v>
      </c>
      <c r="F21" s="622">
        <v>3713304905.9093161</v>
      </c>
      <c r="G21" s="622">
        <v>3400512434.1840162</v>
      </c>
      <c r="H21" s="623">
        <v>0.75336608503741387</v>
      </c>
    </row>
    <row r="22" spans="1:8" ht="13.5" thickBot="1">
      <c r="A22" s="96"/>
      <c r="B22" s="97" t="s">
        <v>64</v>
      </c>
      <c r="C22" s="170">
        <v>28198242599.549423</v>
      </c>
      <c r="D22" s="170">
        <v>3362927378.3099995</v>
      </c>
      <c r="E22" s="170">
        <v>1469770435.1969998</v>
      </c>
      <c r="F22" s="170">
        <v>20520424153.634483</v>
      </c>
      <c r="G22" s="170">
        <v>19895211351.334282</v>
      </c>
      <c r="H22" s="171">
        <v>0.67059466800265721</v>
      </c>
    </row>
    <row r="24" spans="1:8">
      <c r="C24" s="530"/>
      <c r="D24" s="530"/>
      <c r="E24" s="530"/>
      <c r="F24" s="530"/>
      <c r="G24" s="530"/>
      <c r="H24" s="530"/>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70" zoomScaleNormal="70" workbookViewId="0">
      <pane xSplit="2" ySplit="6" topLeftCell="C7" activePane="bottomRight" state="frozen"/>
      <selection activeCell="C13" sqref="C13"/>
      <selection pane="topRight" activeCell="C13" sqref="C13"/>
      <selection pane="bottomLeft" activeCell="C13" sqref="C13"/>
      <selection pane="bottomRight" activeCell="C7" sqref="C7"/>
    </sheetView>
  </sheetViews>
  <sheetFormatPr defaultColWidth="9.1796875" defaultRowHeight="13"/>
  <cols>
    <col min="1" max="1" width="10.54296875" style="165" bestFit="1" customWidth="1"/>
    <col min="2" max="2" width="104.1796875" style="165" customWidth="1"/>
    <col min="3" max="5" width="13.6328125" style="165" bestFit="1" customWidth="1"/>
    <col min="6" max="11" width="12.81640625" style="165" customWidth="1"/>
    <col min="12" max="16384" width="9.1796875" style="165"/>
  </cols>
  <sheetData>
    <row r="1" spans="1:11">
      <c r="A1" s="165" t="s">
        <v>30</v>
      </c>
      <c r="B1" s="3" t="str">
        <f>'Info '!C2</f>
        <v>JSC TBC Bank</v>
      </c>
    </row>
    <row r="2" spans="1:11">
      <c r="A2" s="165" t="s">
        <v>31</v>
      </c>
      <c r="B2" s="283">
        <f>'1. key ratios '!B2</f>
        <v>45199</v>
      </c>
      <c r="C2" s="181"/>
      <c r="D2" s="181"/>
    </row>
    <row r="3" spans="1:11">
      <c r="B3" s="181"/>
      <c r="C3" s="181"/>
      <c r="D3" s="181"/>
    </row>
    <row r="4" spans="1:11" ht="13.5" thickBot="1">
      <c r="A4" s="165" t="s">
        <v>146</v>
      </c>
      <c r="B4" s="205" t="s">
        <v>253</v>
      </c>
      <c r="C4" s="181"/>
      <c r="D4" s="181"/>
    </row>
    <row r="5" spans="1:11" ht="30" customHeight="1">
      <c r="A5" s="733"/>
      <c r="B5" s="734"/>
      <c r="C5" s="735" t="s">
        <v>305</v>
      </c>
      <c r="D5" s="735"/>
      <c r="E5" s="735"/>
      <c r="F5" s="735" t="s">
        <v>306</v>
      </c>
      <c r="G5" s="735"/>
      <c r="H5" s="735"/>
      <c r="I5" s="735" t="s">
        <v>307</v>
      </c>
      <c r="J5" s="735"/>
      <c r="K5" s="736"/>
    </row>
    <row r="6" spans="1:11">
      <c r="A6" s="182"/>
      <c r="B6" s="183"/>
      <c r="C6" s="19" t="s">
        <v>32</v>
      </c>
      <c r="D6" s="19" t="s">
        <v>33</v>
      </c>
      <c r="E6" s="19" t="s">
        <v>34</v>
      </c>
      <c r="F6" s="19" t="s">
        <v>32</v>
      </c>
      <c r="G6" s="19" t="s">
        <v>33</v>
      </c>
      <c r="H6" s="19" t="s">
        <v>34</v>
      </c>
      <c r="I6" s="19" t="s">
        <v>32</v>
      </c>
      <c r="J6" s="19" t="s">
        <v>33</v>
      </c>
      <c r="K6" s="19" t="s">
        <v>34</v>
      </c>
    </row>
    <row r="7" spans="1:11">
      <c r="A7" s="184" t="s">
        <v>256</v>
      </c>
      <c r="B7" s="185"/>
      <c r="C7" s="185"/>
      <c r="D7" s="185"/>
      <c r="E7" s="185"/>
      <c r="F7" s="185"/>
      <c r="G7" s="185"/>
      <c r="H7" s="185"/>
      <c r="I7" s="185"/>
      <c r="J7" s="185"/>
      <c r="K7" s="186"/>
    </row>
    <row r="8" spans="1:11">
      <c r="A8" s="187">
        <v>1</v>
      </c>
      <c r="B8" s="188" t="s">
        <v>254</v>
      </c>
      <c r="C8" s="532"/>
      <c r="D8" s="532"/>
      <c r="E8" s="532"/>
      <c r="F8" s="624">
        <v>2956642080.2448788</v>
      </c>
      <c r="G8" s="624">
        <v>3576802521.9429984</v>
      </c>
      <c r="H8" s="624">
        <v>6533444602.1878777</v>
      </c>
      <c r="I8" s="624">
        <v>2949742168.4568791</v>
      </c>
      <c r="J8" s="624">
        <v>2377526435.0481076</v>
      </c>
      <c r="K8" s="624">
        <v>5327268603.5049868</v>
      </c>
    </row>
    <row r="9" spans="1:11">
      <c r="A9" s="184" t="s">
        <v>257</v>
      </c>
      <c r="B9" s="185"/>
      <c r="C9" s="625"/>
      <c r="D9" s="625"/>
      <c r="E9" s="625"/>
      <c r="F9" s="625"/>
      <c r="G9" s="625"/>
      <c r="H9" s="625"/>
      <c r="I9" s="625"/>
      <c r="J9" s="625"/>
      <c r="K9" s="626"/>
    </row>
    <row r="10" spans="1:11">
      <c r="A10" s="189">
        <v>2</v>
      </c>
      <c r="B10" s="190" t="s">
        <v>265</v>
      </c>
      <c r="C10" s="624">
        <v>2685761899.0650945</v>
      </c>
      <c r="D10" s="624">
        <v>6307373880.3658094</v>
      </c>
      <c r="E10" s="624">
        <v>8993135779.4309044</v>
      </c>
      <c r="F10" s="624">
        <v>412730429.05453229</v>
      </c>
      <c r="G10" s="624">
        <v>1328572386.509176</v>
      </c>
      <c r="H10" s="624">
        <v>1741302815.5637083</v>
      </c>
      <c r="I10" s="624">
        <v>1914848193.65746</v>
      </c>
      <c r="J10" s="624">
        <v>1465767305.3386154</v>
      </c>
      <c r="K10" s="624">
        <v>3380615498.9960756</v>
      </c>
    </row>
    <row r="11" spans="1:11">
      <c r="A11" s="189">
        <v>3</v>
      </c>
      <c r="B11" s="190" t="s">
        <v>259</v>
      </c>
      <c r="C11" s="624">
        <v>6514050269.1084061</v>
      </c>
      <c r="D11" s="624">
        <v>5531053276.963376</v>
      </c>
      <c r="E11" s="624">
        <v>12045103546.071781</v>
      </c>
      <c r="F11" s="624">
        <v>2202273094.6892824</v>
      </c>
      <c r="G11" s="624">
        <v>1323379119.8877223</v>
      </c>
      <c r="H11" s="624">
        <v>3525652214.5770044</v>
      </c>
      <c r="I11" s="624">
        <v>126141228.85691452</v>
      </c>
      <c r="J11" s="624">
        <v>49196077.466171265</v>
      </c>
      <c r="K11" s="624">
        <v>175337306.32308578</v>
      </c>
    </row>
    <row r="12" spans="1:11">
      <c r="A12" s="189">
        <v>4</v>
      </c>
      <c r="B12" s="190" t="s">
        <v>260</v>
      </c>
      <c r="C12" s="624">
        <v>964215330.94507682</v>
      </c>
      <c r="D12" s="624">
        <v>0</v>
      </c>
      <c r="E12" s="624">
        <v>964215330.94507682</v>
      </c>
      <c r="F12" s="624">
        <v>0</v>
      </c>
      <c r="G12" s="624">
        <v>0</v>
      </c>
      <c r="H12" s="624">
        <v>0</v>
      </c>
      <c r="I12" s="624">
        <v>0</v>
      </c>
      <c r="J12" s="624">
        <v>0</v>
      </c>
      <c r="K12" s="624">
        <v>0</v>
      </c>
    </row>
    <row r="13" spans="1:11">
      <c r="A13" s="189">
        <v>5</v>
      </c>
      <c r="B13" s="190" t="s">
        <v>268</v>
      </c>
      <c r="C13" s="624">
        <v>2170391673.5185695</v>
      </c>
      <c r="D13" s="624">
        <v>5884830485.7248468</v>
      </c>
      <c r="E13" s="624">
        <v>8055222159.2434158</v>
      </c>
      <c r="F13" s="624">
        <v>351676918.67600924</v>
      </c>
      <c r="G13" s="624">
        <v>2376108943.8111629</v>
      </c>
      <c r="H13" s="624">
        <v>2727785862.4871721</v>
      </c>
      <c r="I13" s="624">
        <v>223290293.21279997</v>
      </c>
      <c r="J13" s="624">
        <v>2227122403.6755991</v>
      </c>
      <c r="K13" s="624">
        <v>2450412696.8883991</v>
      </c>
    </row>
    <row r="14" spans="1:11">
      <c r="A14" s="189">
        <v>6</v>
      </c>
      <c r="B14" s="190" t="s">
        <v>300</v>
      </c>
      <c r="C14" s="624">
        <v>0</v>
      </c>
      <c r="D14" s="624">
        <v>0</v>
      </c>
      <c r="E14" s="624">
        <v>0</v>
      </c>
      <c r="F14" s="624">
        <v>0</v>
      </c>
      <c r="G14" s="624">
        <v>0</v>
      </c>
      <c r="H14" s="624">
        <v>0</v>
      </c>
      <c r="I14" s="624">
        <v>0</v>
      </c>
      <c r="J14" s="624">
        <v>0</v>
      </c>
      <c r="K14" s="624">
        <v>0</v>
      </c>
    </row>
    <row r="15" spans="1:11">
      <c r="A15" s="189">
        <v>7</v>
      </c>
      <c r="B15" s="190" t="s">
        <v>301</v>
      </c>
      <c r="C15" s="624">
        <v>28925779.029230766</v>
      </c>
      <c r="D15" s="624">
        <v>77656768.248693734</v>
      </c>
      <c r="E15" s="624">
        <v>106582547.27792451</v>
      </c>
      <c r="F15" s="624">
        <v>28925779.029230848</v>
      </c>
      <c r="G15" s="624">
        <v>73353201.7720294</v>
      </c>
      <c r="H15" s="624">
        <v>102278980.80126025</v>
      </c>
      <c r="I15" s="624">
        <v>28925779.029230848</v>
      </c>
      <c r="J15" s="624">
        <v>75469763.195091963</v>
      </c>
      <c r="K15" s="624">
        <v>104395542.22432281</v>
      </c>
    </row>
    <row r="16" spans="1:11">
      <c r="A16" s="189">
        <v>8</v>
      </c>
      <c r="B16" s="191" t="s">
        <v>261</v>
      </c>
      <c r="C16" s="624">
        <v>12363344951.666376</v>
      </c>
      <c r="D16" s="624">
        <v>17800914411.302727</v>
      </c>
      <c r="E16" s="624">
        <v>30164259362.969101</v>
      </c>
      <c r="F16" s="624">
        <v>2995606221.4490547</v>
      </c>
      <c r="G16" s="624">
        <v>5101413651.9800911</v>
      </c>
      <c r="H16" s="624">
        <v>8097019873.4291449</v>
      </c>
      <c r="I16" s="624">
        <v>2293205494.7564054</v>
      </c>
      <c r="J16" s="624">
        <v>3817555549.675478</v>
      </c>
      <c r="K16" s="624">
        <v>6110761044.4318838</v>
      </c>
    </row>
    <row r="17" spans="1:11">
      <c r="A17" s="184" t="s">
        <v>258</v>
      </c>
      <c r="B17" s="185"/>
      <c r="C17" s="625"/>
      <c r="D17" s="625"/>
      <c r="E17" s="625"/>
      <c r="F17" s="625"/>
      <c r="G17" s="625"/>
      <c r="H17" s="625"/>
      <c r="I17" s="625"/>
      <c r="J17" s="625"/>
      <c r="K17" s="626"/>
    </row>
    <row r="18" spans="1:11">
      <c r="A18" s="189">
        <v>9</v>
      </c>
      <c r="B18" s="190" t="s">
        <v>264</v>
      </c>
      <c r="C18" s="624">
        <v>8335153.846153846</v>
      </c>
      <c r="D18" s="624">
        <v>0</v>
      </c>
      <c r="E18" s="624">
        <v>8335153.846153846</v>
      </c>
      <c r="F18" s="624">
        <v>0</v>
      </c>
      <c r="G18" s="624">
        <v>0</v>
      </c>
      <c r="H18" s="624">
        <v>0</v>
      </c>
      <c r="I18" s="624">
        <v>0</v>
      </c>
      <c r="J18" s="624">
        <v>0</v>
      </c>
      <c r="K18" s="624">
        <v>0</v>
      </c>
    </row>
    <row r="19" spans="1:11">
      <c r="A19" s="189">
        <v>10</v>
      </c>
      <c r="B19" s="190" t="s">
        <v>302</v>
      </c>
      <c r="C19" s="624">
        <v>8066248111.8675842</v>
      </c>
      <c r="D19" s="624">
        <v>9624203535.1311989</v>
      </c>
      <c r="E19" s="624">
        <v>17690451646.998783</v>
      </c>
      <c r="F19" s="624">
        <v>185698821.38553441</v>
      </c>
      <c r="G19" s="624">
        <v>119043166.36707826</v>
      </c>
      <c r="H19" s="624">
        <v>304741987.75261265</v>
      </c>
      <c r="I19" s="624">
        <v>192653167.1672318</v>
      </c>
      <c r="J19" s="624">
        <v>1329223266.9451566</v>
      </c>
      <c r="K19" s="624">
        <v>1521876434.1123884</v>
      </c>
    </row>
    <row r="20" spans="1:11">
      <c r="A20" s="189">
        <v>11</v>
      </c>
      <c r="B20" s="190" t="s">
        <v>263</v>
      </c>
      <c r="C20" s="624">
        <v>1634890.4023076931</v>
      </c>
      <c r="D20" s="624">
        <v>1699485.3390385536</v>
      </c>
      <c r="E20" s="624">
        <v>3334375.7413462466</v>
      </c>
      <c r="F20" s="624">
        <v>313019964.04117352</v>
      </c>
      <c r="G20" s="624">
        <v>1962097774.5970774</v>
      </c>
      <c r="H20" s="624">
        <v>2275117738.6382508</v>
      </c>
      <c r="I20" s="624">
        <v>313019964.04117364</v>
      </c>
      <c r="J20" s="624">
        <v>1960769476.5970759</v>
      </c>
      <c r="K20" s="624">
        <v>2273789440.6382494</v>
      </c>
    </row>
    <row r="21" spans="1:11" ht="13.5" thickBot="1">
      <c r="A21" s="192">
        <v>12</v>
      </c>
      <c r="B21" s="193" t="s">
        <v>262</v>
      </c>
      <c r="C21" s="624">
        <v>8076218156.116046</v>
      </c>
      <c r="D21" s="624">
        <v>9625903020.4702377</v>
      </c>
      <c r="E21" s="624">
        <v>17702121176.586281</v>
      </c>
      <c r="F21" s="624">
        <v>498718785.42670792</v>
      </c>
      <c r="G21" s="624">
        <v>2081140940.9641557</v>
      </c>
      <c r="H21" s="624">
        <v>2579859726.3908634</v>
      </c>
      <c r="I21" s="624">
        <v>505673131.20840544</v>
      </c>
      <c r="J21" s="624">
        <v>3289992743.5422325</v>
      </c>
      <c r="K21" s="624">
        <v>3795665874.750638</v>
      </c>
    </row>
    <row r="22" spans="1:11" ht="38.25" customHeight="1" thickBot="1">
      <c r="A22" s="194"/>
      <c r="B22" s="195"/>
      <c r="C22" s="195"/>
      <c r="D22" s="195"/>
      <c r="E22" s="195"/>
      <c r="F22" s="737" t="s">
        <v>304</v>
      </c>
      <c r="G22" s="735"/>
      <c r="H22" s="735"/>
      <c r="I22" s="737" t="s">
        <v>269</v>
      </c>
      <c r="J22" s="735"/>
      <c r="K22" s="736"/>
    </row>
    <row r="23" spans="1:11">
      <c r="A23" s="196">
        <v>13</v>
      </c>
      <c r="B23" s="197" t="s">
        <v>254</v>
      </c>
      <c r="C23" s="627"/>
      <c r="D23" s="627"/>
      <c r="E23" s="627"/>
      <c r="F23" s="624">
        <v>2956642080.2448788</v>
      </c>
      <c r="G23" s="624">
        <v>3576802521.9429984</v>
      </c>
      <c r="H23" s="624">
        <v>6533444602.1878777</v>
      </c>
      <c r="I23" s="624">
        <v>2949742168.4568791</v>
      </c>
      <c r="J23" s="624">
        <v>2377526435.0481076</v>
      </c>
      <c r="K23" s="624">
        <v>5327268603.5049868</v>
      </c>
    </row>
    <row r="24" spans="1:11" ht="13.5" thickBot="1">
      <c r="A24" s="198">
        <v>14</v>
      </c>
      <c r="B24" s="199" t="s">
        <v>266</v>
      </c>
      <c r="C24" s="536"/>
      <c r="D24" s="537"/>
      <c r="E24" s="538"/>
      <c r="F24" s="624">
        <v>2496887436.022347</v>
      </c>
      <c r="G24" s="624">
        <v>3020272711.0159354</v>
      </c>
      <c r="H24" s="624">
        <v>5517160147.0382814</v>
      </c>
      <c r="I24" s="624">
        <v>1787532363.5479999</v>
      </c>
      <c r="J24" s="624">
        <v>954388887.4188695</v>
      </c>
      <c r="K24" s="624">
        <v>2315095169.6812458</v>
      </c>
    </row>
    <row r="25" spans="1:11" ht="13.5" thickBot="1">
      <c r="A25" s="203">
        <v>15</v>
      </c>
      <c r="B25" s="204" t="s">
        <v>267</v>
      </c>
      <c r="C25" s="628"/>
      <c r="D25" s="628"/>
      <c r="E25" s="628"/>
      <c r="F25" s="629">
        <v>1.1841311056276296</v>
      </c>
      <c r="G25" s="629">
        <v>1.1842647549332928</v>
      </c>
      <c r="H25" s="629">
        <v>1.1842042695996704</v>
      </c>
      <c r="I25" s="629">
        <v>1.6501755317045319</v>
      </c>
      <c r="J25" s="629">
        <v>2.4911505848293061</v>
      </c>
      <c r="K25" s="629">
        <v>2.3011013427316134</v>
      </c>
    </row>
    <row r="27" spans="1:11" ht="25.5">
      <c r="B27" s="180"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zoomScale="70" zoomScaleNormal="70" workbookViewId="0">
      <pane xSplit="1" ySplit="5" topLeftCell="E6" activePane="bottomRight" state="frozen"/>
      <selection activeCell="C13" sqref="C13"/>
      <selection pane="topRight" activeCell="C13" sqref="C13"/>
      <selection pane="bottomLeft" activeCell="C13" sqref="C13"/>
      <selection pane="bottomRight" activeCell="B6" sqref="B6"/>
    </sheetView>
  </sheetViews>
  <sheetFormatPr defaultColWidth="9.1796875" defaultRowHeight="12.5"/>
  <cols>
    <col min="1" max="1" width="10.54296875" style="4" bestFit="1" customWidth="1"/>
    <col min="2" max="2" width="95" style="4" customWidth="1"/>
    <col min="3" max="3" width="14.08984375" style="4" bestFit="1" customWidth="1"/>
    <col min="4" max="4" width="11.453125" style="4" customWidth="1"/>
    <col min="5" max="5" width="18.1796875" style="4" bestFit="1" customWidth="1"/>
    <col min="6" max="13" width="12.81640625" style="4" customWidth="1"/>
    <col min="14" max="14" width="31" style="4" bestFit="1" customWidth="1"/>
    <col min="15" max="16384" width="9.1796875" style="17"/>
  </cols>
  <sheetData>
    <row r="1" spans="1:16">
      <c r="A1" s="4" t="s">
        <v>30</v>
      </c>
      <c r="B1" s="3" t="str">
        <f>'Info '!C2</f>
        <v>JSC TBC Bank</v>
      </c>
    </row>
    <row r="2" spans="1:16" ht="14.25" customHeight="1">
      <c r="A2" s="4" t="s">
        <v>31</v>
      </c>
      <c r="B2" s="283">
        <f>'1. key ratios '!B2</f>
        <v>45199</v>
      </c>
    </row>
    <row r="3" spans="1:16" ht="14.25" customHeight="1"/>
    <row r="4" spans="1:16" ht="13.5" thickBot="1">
      <c r="A4" s="4" t="s">
        <v>162</v>
      </c>
      <c r="B4" s="136" t="s">
        <v>28</v>
      </c>
    </row>
    <row r="5" spans="1:16" s="102" customFormat="1">
      <c r="A5" s="98"/>
      <c r="B5" s="99"/>
      <c r="C5" s="100" t="s">
        <v>0</v>
      </c>
      <c r="D5" s="100" t="s">
        <v>1</v>
      </c>
      <c r="E5" s="100" t="s">
        <v>2</v>
      </c>
      <c r="F5" s="100" t="s">
        <v>3</v>
      </c>
      <c r="G5" s="100" t="s">
        <v>4</v>
      </c>
      <c r="H5" s="100" t="s">
        <v>5</v>
      </c>
      <c r="I5" s="100" t="s">
        <v>8</v>
      </c>
      <c r="J5" s="100" t="s">
        <v>9</v>
      </c>
      <c r="K5" s="100" t="s">
        <v>10</v>
      </c>
      <c r="L5" s="100" t="s">
        <v>11</v>
      </c>
      <c r="M5" s="100" t="s">
        <v>12</v>
      </c>
      <c r="N5" s="101" t="s">
        <v>13</v>
      </c>
    </row>
    <row r="6" spans="1:16" ht="25">
      <c r="A6" s="103"/>
      <c r="B6" s="104"/>
      <c r="C6" s="105" t="s">
        <v>161</v>
      </c>
      <c r="D6" s="106" t="s">
        <v>160</v>
      </c>
      <c r="E6" s="107" t="s">
        <v>159</v>
      </c>
      <c r="F6" s="108">
        <v>0</v>
      </c>
      <c r="G6" s="108">
        <v>0.2</v>
      </c>
      <c r="H6" s="108">
        <v>0.35</v>
      </c>
      <c r="I6" s="108">
        <v>0.5</v>
      </c>
      <c r="J6" s="108">
        <v>0.75</v>
      </c>
      <c r="K6" s="108">
        <v>1</v>
      </c>
      <c r="L6" s="108">
        <v>1.5</v>
      </c>
      <c r="M6" s="108">
        <v>2.5</v>
      </c>
      <c r="N6" s="135" t="s">
        <v>168</v>
      </c>
    </row>
    <row r="7" spans="1:16" ht="14.5">
      <c r="A7" s="109">
        <v>1</v>
      </c>
      <c r="B7" s="110" t="s">
        <v>158</v>
      </c>
      <c r="C7" s="630">
        <v>4441693008.9277496</v>
      </c>
      <c r="D7" s="631"/>
      <c r="E7" s="632">
        <v>140177015.51593497</v>
      </c>
      <c r="F7" s="630">
        <v>25626755.606508002</v>
      </c>
      <c r="G7" s="630">
        <v>69224939.648495004</v>
      </c>
      <c r="H7" s="630">
        <v>0</v>
      </c>
      <c r="I7" s="630">
        <v>1914984.5</v>
      </c>
      <c r="J7" s="630">
        <v>0</v>
      </c>
      <c r="K7" s="630">
        <v>43410335.760931998</v>
      </c>
      <c r="L7" s="630">
        <v>0</v>
      </c>
      <c r="M7" s="630">
        <v>0</v>
      </c>
      <c r="N7" s="633">
        <v>58212815.940631002</v>
      </c>
      <c r="P7" s="531"/>
    </row>
    <row r="8" spans="1:16" ht="14">
      <c r="A8" s="109">
        <v>1.1000000000000001</v>
      </c>
      <c r="B8" s="111" t="s">
        <v>156</v>
      </c>
      <c r="C8" s="634">
        <v>3340989350.1177497</v>
      </c>
      <c r="D8" s="635">
        <v>0.02</v>
      </c>
      <c r="E8" s="632">
        <v>66819787.002354994</v>
      </c>
      <c r="F8" s="636">
        <v>5206186</v>
      </c>
      <c r="G8" s="636">
        <v>53061399.148495004</v>
      </c>
      <c r="H8" s="636">
        <v>0</v>
      </c>
      <c r="I8" s="636">
        <v>0</v>
      </c>
      <c r="J8" s="636">
        <v>0</v>
      </c>
      <c r="K8" s="636">
        <v>8552201.8538600001</v>
      </c>
      <c r="L8" s="636">
        <v>0</v>
      </c>
      <c r="M8" s="636">
        <v>0</v>
      </c>
      <c r="N8" s="633">
        <v>19164481.683559</v>
      </c>
      <c r="P8" s="531"/>
    </row>
    <row r="9" spans="1:16" ht="14">
      <c r="A9" s="109">
        <v>1.2</v>
      </c>
      <c r="B9" s="111" t="s">
        <v>155</v>
      </c>
      <c r="C9" s="634">
        <v>665418465.03840005</v>
      </c>
      <c r="D9" s="635">
        <v>0.05</v>
      </c>
      <c r="E9" s="632">
        <v>33270923.251920003</v>
      </c>
      <c r="F9" s="636">
        <v>0</v>
      </c>
      <c r="G9" s="636">
        <v>2879172.5</v>
      </c>
      <c r="H9" s="636">
        <v>0</v>
      </c>
      <c r="I9" s="636">
        <v>0</v>
      </c>
      <c r="J9" s="636">
        <v>0</v>
      </c>
      <c r="K9" s="636">
        <v>30391750.75192</v>
      </c>
      <c r="L9" s="636">
        <v>0</v>
      </c>
      <c r="M9" s="636">
        <v>0</v>
      </c>
      <c r="N9" s="633">
        <v>30967585.25192</v>
      </c>
      <c r="P9" s="531"/>
    </row>
    <row r="10" spans="1:16" ht="14">
      <c r="A10" s="109">
        <v>1.3</v>
      </c>
      <c r="B10" s="111" t="s">
        <v>154</v>
      </c>
      <c r="C10" s="634">
        <v>300055389.43940002</v>
      </c>
      <c r="D10" s="635">
        <v>0.08</v>
      </c>
      <c r="E10" s="632">
        <v>24004431.155152</v>
      </c>
      <c r="F10" s="636">
        <v>6253680</v>
      </c>
      <c r="G10" s="636">
        <v>13284368</v>
      </c>
      <c r="H10" s="636">
        <v>0</v>
      </c>
      <c r="I10" s="636">
        <v>0</v>
      </c>
      <c r="J10" s="636">
        <v>0</v>
      </c>
      <c r="K10" s="636">
        <v>4466383.1551519996</v>
      </c>
      <c r="L10" s="636">
        <v>0</v>
      </c>
      <c r="M10" s="636">
        <v>0</v>
      </c>
      <c r="N10" s="633">
        <v>7123256.7551520001</v>
      </c>
      <c r="P10" s="531"/>
    </row>
    <row r="11" spans="1:16" ht="14">
      <c r="A11" s="109">
        <v>1.4</v>
      </c>
      <c r="B11" s="111" t="s">
        <v>153</v>
      </c>
      <c r="C11" s="634">
        <v>95009950</v>
      </c>
      <c r="D11" s="635">
        <v>0.11</v>
      </c>
      <c r="E11" s="632">
        <v>10451094.5</v>
      </c>
      <c r="F11" s="636">
        <v>8536110</v>
      </c>
      <c r="G11" s="636">
        <v>0</v>
      </c>
      <c r="H11" s="636">
        <v>0</v>
      </c>
      <c r="I11" s="636">
        <v>1914984.5</v>
      </c>
      <c r="J11" s="636">
        <v>0</v>
      </c>
      <c r="K11" s="636">
        <v>0</v>
      </c>
      <c r="L11" s="636">
        <v>0</v>
      </c>
      <c r="M11" s="636">
        <v>0</v>
      </c>
      <c r="N11" s="633">
        <v>957492.25</v>
      </c>
      <c r="P11" s="531"/>
    </row>
    <row r="12" spans="1:16" ht="14">
      <c r="A12" s="109">
        <v>1.5</v>
      </c>
      <c r="B12" s="111" t="s">
        <v>152</v>
      </c>
      <c r="C12" s="634">
        <v>40219854.332199998</v>
      </c>
      <c r="D12" s="635">
        <v>0.14000000000000001</v>
      </c>
      <c r="E12" s="632">
        <v>5630779.6065079998</v>
      </c>
      <c r="F12" s="636">
        <v>5630779.6065079998</v>
      </c>
      <c r="G12" s="636">
        <v>0</v>
      </c>
      <c r="H12" s="636">
        <v>0</v>
      </c>
      <c r="I12" s="636">
        <v>0</v>
      </c>
      <c r="J12" s="636">
        <v>0</v>
      </c>
      <c r="K12" s="636">
        <v>0</v>
      </c>
      <c r="L12" s="636">
        <v>0</v>
      </c>
      <c r="M12" s="636">
        <v>0</v>
      </c>
      <c r="N12" s="633">
        <v>0</v>
      </c>
      <c r="P12" s="531"/>
    </row>
    <row r="13" spans="1:16" ht="14">
      <c r="A13" s="109">
        <v>1.6</v>
      </c>
      <c r="B13" s="112" t="s">
        <v>151</v>
      </c>
      <c r="C13" s="634">
        <v>0</v>
      </c>
      <c r="D13" s="637"/>
      <c r="E13" s="634"/>
      <c r="F13" s="636">
        <v>0</v>
      </c>
      <c r="G13" s="636">
        <v>0</v>
      </c>
      <c r="H13" s="636">
        <v>0</v>
      </c>
      <c r="I13" s="636">
        <v>0</v>
      </c>
      <c r="J13" s="636">
        <v>0</v>
      </c>
      <c r="K13" s="636">
        <v>0</v>
      </c>
      <c r="L13" s="636">
        <v>0</v>
      </c>
      <c r="M13" s="636">
        <v>0</v>
      </c>
      <c r="N13" s="633">
        <v>0</v>
      </c>
      <c r="P13" s="531"/>
    </row>
    <row r="14" spans="1:16" ht="14.5">
      <c r="A14" s="109">
        <v>2</v>
      </c>
      <c r="B14" s="113" t="s">
        <v>157</v>
      </c>
      <c r="C14" s="630">
        <v>120581520</v>
      </c>
      <c r="D14" s="631"/>
      <c r="E14" s="632">
        <v>1100292.6000000001</v>
      </c>
      <c r="F14" s="636">
        <v>509115</v>
      </c>
      <c r="G14" s="636">
        <v>0</v>
      </c>
      <c r="H14" s="636">
        <v>0</v>
      </c>
      <c r="I14" s="636">
        <v>591177.60000000009</v>
      </c>
      <c r="J14" s="636">
        <v>0</v>
      </c>
      <c r="K14" s="636">
        <v>0</v>
      </c>
      <c r="L14" s="636">
        <v>0</v>
      </c>
      <c r="M14" s="636">
        <v>0</v>
      </c>
      <c r="N14" s="633">
        <v>295588.80000000005</v>
      </c>
      <c r="P14" s="531"/>
    </row>
    <row r="15" spans="1:16" ht="14">
      <c r="A15" s="109">
        <v>2.1</v>
      </c>
      <c r="B15" s="112" t="s">
        <v>156</v>
      </c>
      <c r="C15" s="634">
        <v>101823000</v>
      </c>
      <c r="D15" s="635">
        <v>5.0000000000000001E-3</v>
      </c>
      <c r="E15" s="632">
        <v>509115</v>
      </c>
      <c r="F15" s="636">
        <v>509115</v>
      </c>
      <c r="G15" s="636">
        <v>0</v>
      </c>
      <c r="H15" s="636">
        <v>0</v>
      </c>
      <c r="I15" s="636">
        <v>0</v>
      </c>
      <c r="J15" s="636">
        <v>0</v>
      </c>
      <c r="K15" s="636">
        <v>0</v>
      </c>
      <c r="L15" s="636">
        <v>0</v>
      </c>
      <c r="M15" s="636">
        <v>0</v>
      </c>
      <c r="N15" s="633">
        <v>0</v>
      </c>
      <c r="P15" s="531"/>
    </row>
    <row r="16" spans="1:16" ht="14">
      <c r="A16" s="109">
        <v>2.2000000000000002</v>
      </c>
      <c r="B16" s="112" t="s">
        <v>155</v>
      </c>
      <c r="C16" s="634">
        <v>0</v>
      </c>
      <c r="D16" s="635">
        <v>0.01</v>
      </c>
      <c r="E16" s="632">
        <v>0</v>
      </c>
      <c r="F16" s="636">
        <v>0</v>
      </c>
      <c r="G16" s="636">
        <v>0</v>
      </c>
      <c r="H16" s="636">
        <v>0</v>
      </c>
      <c r="I16" s="636">
        <v>0</v>
      </c>
      <c r="J16" s="636">
        <v>0</v>
      </c>
      <c r="K16" s="636">
        <v>0</v>
      </c>
      <c r="L16" s="636">
        <v>0</v>
      </c>
      <c r="M16" s="636">
        <v>0</v>
      </c>
      <c r="N16" s="633">
        <v>0</v>
      </c>
      <c r="P16" s="531"/>
    </row>
    <row r="17" spans="1:16" ht="14">
      <c r="A17" s="109">
        <v>2.2999999999999998</v>
      </c>
      <c r="B17" s="112" t="s">
        <v>154</v>
      </c>
      <c r="C17" s="634">
        <v>7958160</v>
      </c>
      <c r="D17" s="635">
        <v>0.02</v>
      </c>
      <c r="E17" s="632">
        <v>159163.20000000001</v>
      </c>
      <c r="F17" s="636">
        <v>0</v>
      </c>
      <c r="G17" s="636">
        <v>0</v>
      </c>
      <c r="H17" s="636">
        <v>0</v>
      </c>
      <c r="I17" s="636">
        <v>159163.20000000001</v>
      </c>
      <c r="J17" s="636">
        <v>0</v>
      </c>
      <c r="K17" s="636">
        <v>0</v>
      </c>
      <c r="L17" s="636">
        <v>0</v>
      </c>
      <c r="M17" s="636">
        <v>0</v>
      </c>
      <c r="N17" s="633">
        <v>79581.600000000006</v>
      </c>
      <c r="P17" s="531"/>
    </row>
    <row r="18" spans="1:16" ht="14">
      <c r="A18" s="109">
        <v>2.4</v>
      </c>
      <c r="B18" s="112" t="s">
        <v>153</v>
      </c>
      <c r="C18" s="634">
        <v>0</v>
      </c>
      <c r="D18" s="635">
        <v>0.03</v>
      </c>
      <c r="E18" s="632">
        <v>0</v>
      </c>
      <c r="F18" s="636">
        <v>0</v>
      </c>
      <c r="G18" s="636">
        <v>0</v>
      </c>
      <c r="H18" s="636">
        <v>0</v>
      </c>
      <c r="I18" s="636">
        <v>0</v>
      </c>
      <c r="J18" s="636">
        <v>0</v>
      </c>
      <c r="K18" s="636">
        <v>0</v>
      </c>
      <c r="L18" s="636">
        <v>0</v>
      </c>
      <c r="M18" s="636">
        <v>0</v>
      </c>
      <c r="N18" s="633">
        <v>0</v>
      </c>
      <c r="P18" s="531"/>
    </row>
    <row r="19" spans="1:16" ht="14">
      <c r="A19" s="109">
        <v>2.5</v>
      </c>
      <c r="B19" s="112" t="s">
        <v>152</v>
      </c>
      <c r="C19" s="634">
        <v>10800360</v>
      </c>
      <c r="D19" s="635">
        <v>0.04</v>
      </c>
      <c r="E19" s="632">
        <v>432014.4</v>
      </c>
      <c r="F19" s="636">
        <v>0</v>
      </c>
      <c r="G19" s="636">
        <v>0</v>
      </c>
      <c r="H19" s="636">
        <v>0</v>
      </c>
      <c r="I19" s="636">
        <v>432014.4</v>
      </c>
      <c r="J19" s="636">
        <v>0</v>
      </c>
      <c r="K19" s="636">
        <v>0</v>
      </c>
      <c r="L19" s="636">
        <v>0</v>
      </c>
      <c r="M19" s="636">
        <v>0</v>
      </c>
      <c r="N19" s="633">
        <v>216007.2</v>
      </c>
      <c r="P19" s="531"/>
    </row>
    <row r="20" spans="1:16" ht="14">
      <c r="A20" s="109">
        <v>2.6</v>
      </c>
      <c r="B20" s="112" t="s">
        <v>151</v>
      </c>
      <c r="C20" s="634">
        <v>0</v>
      </c>
      <c r="D20" s="637"/>
      <c r="E20" s="638"/>
      <c r="F20" s="636">
        <v>0</v>
      </c>
      <c r="G20" s="636">
        <v>0</v>
      </c>
      <c r="H20" s="636">
        <v>0</v>
      </c>
      <c r="I20" s="636">
        <v>0</v>
      </c>
      <c r="J20" s="636">
        <v>0</v>
      </c>
      <c r="K20" s="636">
        <v>0</v>
      </c>
      <c r="L20" s="636">
        <v>0</v>
      </c>
      <c r="M20" s="636">
        <v>0</v>
      </c>
      <c r="N20" s="633">
        <v>0</v>
      </c>
      <c r="P20" s="531"/>
    </row>
    <row r="21" spans="1:16" ht="15" thickBot="1">
      <c r="A21" s="114"/>
      <c r="B21" s="115" t="s">
        <v>64</v>
      </c>
      <c r="C21" s="639">
        <v>4562274528.9277496</v>
      </c>
      <c r="D21" s="640"/>
      <c r="E21" s="641">
        <v>141277308.11593497</v>
      </c>
      <c r="F21" s="642">
        <v>26135870.606508002</v>
      </c>
      <c r="G21" s="642">
        <v>69224939.648495004</v>
      </c>
      <c r="H21" s="642">
        <v>0</v>
      </c>
      <c r="I21" s="642">
        <v>2506162.1</v>
      </c>
      <c r="J21" s="642">
        <v>0</v>
      </c>
      <c r="K21" s="642">
        <v>43410335.760931998</v>
      </c>
      <c r="L21" s="642">
        <v>0</v>
      </c>
      <c r="M21" s="642">
        <v>0</v>
      </c>
      <c r="N21" s="643">
        <v>58508404.740630999</v>
      </c>
      <c r="P21" s="531"/>
    </row>
    <row r="22" spans="1:16">
      <c r="E22" s="116"/>
      <c r="F22" s="116"/>
      <c r="G22" s="116"/>
      <c r="H22" s="116"/>
      <c r="I22" s="116"/>
      <c r="J22" s="116"/>
      <c r="K22" s="116"/>
      <c r="L22" s="116"/>
      <c r="M22" s="116"/>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opLeftCell="A25" zoomScale="85" zoomScaleNormal="85" workbookViewId="0"/>
  </sheetViews>
  <sheetFormatPr defaultRowHeight="14.5"/>
  <cols>
    <col min="1" max="1" width="11.453125" customWidth="1"/>
    <col min="2" max="2" width="76.81640625" style="233" customWidth="1"/>
    <col min="3" max="3" width="22.81640625" customWidth="1"/>
  </cols>
  <sheetData>
    <row r="1" spans="1:5">
      <c r="A1" s="2" t="s">
        <v>30</v>
      </c>
      <c r="B1" s="3" t="str">
        <f>'Info '!C2</f>
        <v>JSC TBC Bank</v>
      </c>
    </row>
    <row r="2" spans="1:5">
      <c r="A2" s="2" t="s">
        <v>31</v>
      </c>
      <c r="B2" s="283">
        <f>'1. key ratios '!B2</f>
        <v>45199</v>
      </c>
    </row>
    <row r="3" spans="1:5">
      <c r="A3" s="4"/>
      <c r="B3"/>
    </row>
    <row r="4" spans="1:5">
      <c r="A4" s="4" t="s">
        <v>308</v>
      </c>
      <c r="B4" t="s">
        <v>309</v>
      </c>
    </row>
    <row r="5" spans="1:5">
      <c r="A5" s="234" t="s">
        <v>310</v>
      </c>
      <c r="B5" s="235"/>
      <c r="C5" s="236"/>
    </row>
    <row r="6" spans="1:5">
      <c r="A6" s="237">
        <v>1</v>
      </c>
      <c r="B6" s="238" t="s">
        <v>361</v>
      </c>
      <c r="C6" s="644">
        <v>28537488949.906422</v>
      </c>
      <c r="E6" s="505"/>
    </row>
    <row r="7" spans="1:5">
      <c r="A7" s="237">
        <v>2</v>
      </c>
      <c r="B7" s="238" t="s">
        <v>311</v>
      </c>
      <c r="C7" s="644">
        <v>-350108712.54380006</v>
      </c>
      <c r="E7" s="505"/>
    </row>
    <row r="8" spans="1:5" ht="23">
      <c r="A8" s="239">
        <v>3</v>
      </c>
      <c r="B8" s="240" t="s">
        <v>312</v>
      </c>
      <c r="C8" s="645">
        <v>28187380237.362621</v>
      </c>
      <c r="E8" s="505"/>
    </row>
    <row r="9" spans="1:5">
      <c r="A9" s="234" t="s">
        <v>313</v>
      </c>
      <c r="B9" s="235"/>
      <c r="C9" s="646"/>
      <c r="E9" s="505"/>
    </row>
    <row r="10" spans="1:5">
      <c r="A10" s="241">
        <v>4</v>
      </c>
      <c r="B10" s="242" t="s">
        <v>314</v>
      </c>
      <c r="C10" s="644">
        <v>0</v>
      </c>
      <c r="E10" s="505"/>
    </row>
    <row r="11" spans="1:5">
      <c r="A11" s="241">
        <v>5</v>
      </c>
      <c r="B11" s="243" t="s">
        <v>315</v>
      </c>
      <c r="C11" s="644">
        <v>0</v>
      </c>
      <c r="E11" s="505"/>
    </row>
    <row r="12" spans="1:5">
      <c r="A12" s="241" t="s">
        <v>316</v>
      </c>
      <c r="B12" s="243" t="s">
        <v>317</v>
      </c>
      <c r="C12" s="645">
        <v>141277308.11593497</v>
      </c>
      <c r="E12" s="505"/>
    </row>
    <row r="13" spans="1:5" ht="23">
      <c r="A13" s="244">
        <v>6</v>
      </c>
      <c r="B13" s="242" t="s">
        <v>318</v>
      </c>
      <c r="C13" s="644">
        <v>0</v>
      </c>
      <c r="E13" s="505"/>
    </row>
    <row r="14" spans="1:5">
      <c r="A14" s="244">
        <v>7</v>
      </c>
      <c r="B14" s="245" t="s">
        <v>319</v>
      </c>
      <c r="C14" s="644">
        <v>0</v>
      </c>
      <c r="E14" s="505"/>
    </row>
    <row r="15" spans="1:5">
      <c r="A15" s="246">
        <v>8</v>
      </c>
      <c r="B15" s="247" t="s">
        <v>320</v>
      </c>
      <c r="C15" s="644">
        <v>0</v>
      </c>
      <c r="E15" s="505"/>
    </row>
    <row r="16" spans="1:5">
      <c r="A16" s="244">
        <v>9</v>
      </c>
      <c r="B16" s="245" t="s">
        <v>321</v>
      </c>
      <c r="C16" s="644">
        <v>0</v>
      </c>
      <c r="E16" s="505"/>
    </row>
    <row r="17" spans="1:5">
      <c r="A17" s="244">
        <v>10</v>
      </c>
      <c r="B17" s="245" t="s">
        <v>322</v>
      </c>
      <c r="C17" s="644">
        <v>0</v>
      </c>
      <c r="E17" s="505"/>
    </row>
    <row r="18" spans="1:5">
      <c r="A18" s="248">
        <v>11</v>
      </c>
      <c r="B18" s="249" t="s">
        <v>323</v>
      </c>
      <c r="C18" s="645">
        <v>141277308.11593497</v>
      </c>
      <c r="E18" s="505"/>
    </row>
    <row r="19" spans="1:5">
      <c r="A19" s="250" t="s">
        <v>324</v>
      </c>
      <c r="B19" s="251"/>
      <c r="C19" s="647"/>
      <c r="E19" s="505"/>
    </row>
    <row r="20" spans="1:5">
      <c r="A20" s="252">
        <v>12</v>
      </c>
      <c r="B20" s="242" t="s">
        <v>325</v>
      </c>
      <c r="C20" s="644">
        <v>0</v>
      </c>
      <c r="E20" s="505"/>
    </row>
    <row r="21" spans="1:5">
      <c r="A21" s="252">
        <v>13</v>
      </c>
      <c r="B21" s="242" t="s">
        <v>326</v>
      </c>
      <c r="C21" s="644">
        <v>0</v>
      </c>
      <c r="E21" s="505"/>
    </row>
    <row r="22" spans="1:5">
      <c r="A22" s="252">
        <v>14</v>
      </c>
      <c r="B22" s="242" t="s">
        <v>327</v>
      </c>
      <c r="C22" s="644">
        <v>0</v>
      </c>
      <c r="E22" s="505"/>
    </row>
    <row r="23" spans="1:5" ht="23">
      <c r="A23" s="252" t="s">
        <v>328</v>
      </c>
      <c r="B23" s="242" t="s">
        <v>329</v>
      </c>
      <c r="C23" s="644">
        <v>0</v>
      </c>
      <c r="E23" s="505"/>
    </row>
    <row r="24" spans="1:5">
      <c r="A24" s="252">
        <v>15</v>
      </c>
      <c r="B24" s="242" t="s">
        <v>330</v>
      </c>
      <c r="C24" s="644">
        <v>0</v>
      </c>
      <c r="E24" s="505"/>
    </row>
    <row r="25" spans="1:5">
      <c r="A25" s="252" t="s">
        <v>331</v>
      </c>
      <c r="B25" s="242" t="s">
        <v>332</v>
      </c>
      <c r="C25" s="644">
        <v>0</v>
      </c>
      <c r="E25" s="505"/>
    </row>
    <row r="26" spans="1:5">
      <c r="A26" s="253">
        <v>16</v>
      </c>
      <c r="B26" s="254" t="s">
        <v>333</v>
      </c>
      <c r="C26" s="645">
        <v>0</v>
      </c>
      <c r="E26" s="505"/>
    </row>
    <row r="27" spans="1:5">
      <c r="A27" s="234" t="s">
        <v>334</v>
      </c>
      <c r="B27" s="235"/>
      <c r="C27" s="646"/>
      <c r="E27" s="505"/>
    </row>
    <row r="28" spans="1:5">
      <c r="A28" s="255">
        <v>17</v>
      </c>
      <c r="B28" s="243" t="s">
        <v>335</v>
      </c>
      <c r="C28" s="644">
        <v>3362927378.3100004</v>
      </c>
      <c r="E28" s="505"/>
    </row>
    <row r="29" spans="1:5">
      <c r="A29" s="255">
        <v>18</v>
      </c>
      <c r="B29" s="243" t="s">
        <v>336</v>
      </c>
      <c r="C29" s="644">
        <v>-1805373271.2650003</v>
      </c>
      <c r="E29" s="505"/>
    </row>
    <row r="30" spans="1:5">
      <c r="A30" s="253">
        <v>19</v>
      </c>
      <c r="B30" s="254" t="s">
        <v>337</v>
      </c>
      <c r="C30" s="645">
        <v>1557554107.0450001</v>
      </c>
      <c r="E30" s="505"/>
    </row>
    <row r="31" spans="1:5">
      <c r="A31" s="234" t="s">
        <v>338</v>
      </c>
      <c r="B31" s="235"/>
      <c r="C31" s="646"/>
      <c r="E31" s="505"/>
    </row>
    <row r="32" spans="1:5" ht="23">
      <c r="A32" s="255" t="s">
        <v>339</v>
      </c>
      <c r="B32" s="242" t="s">
        <v>340</v>
      </c>
      <c r="C32" s="644">
        <v>0</v>
      </c>
      <c r="E32" s="505"/>
    </row>
    <row r="33" spans="1:5">
      <c r="A33" s="255" t="s">
        <v>341</v>
      </c>
      <c r="B33" s="243" t="s">
        <v>342</v>
      </c>
      <c r="C33" s="644">
        <v>0</v>
      </c>
      <c r="E33" s="505"/>
    </row>
    <row r="34" spans="1:5">
      <c r="A34" s="234" t="s">
        <v>343</v>
      </c>
      <c r="B34" s="235"/>
      <c r="C34" s="646"/>
      <c r="E34" s="505"/>
    </row>
    <row r="35" spans="1:5">
      <c r="A35" s="256">
        <v>20</v>
      </c>
      <c r="B35" s="257" t="s">
        <v>344</v>
      </c>
      <c r="C35" s="645">
        <v>4502560799.7182999</v>
      </c>
      <c r="E35" s="505"/>
    </row>
    <row r="36" spans="1:5">
      <c r="A36" s="253">
        <v>21</v>
      </c>
      <c r="B36" s="254" t="s">
        <v>345</v>
      </c>
      <c r="C36" s="645">
        <v>29886211652.52356</v>
      </c>
      <c r="E36" s="505"/>
    </row>
    <row r="37" spans="1:5">
      <c r="A37" s="234" t="s">
        <v>346</v>
      </c>
      <c r="B37" s="235"/>
      <c r="C37" s="646"/>
      <c r="E37" s="505"/>
    </row>
    <row r="38" spans="1:5">
      <c r="A38" s="253">
        <v>22</v>
      </c>
      <c r="B38" s="254" t="s">
        <v>346</v>
      </c>
      <c r="C38" s="648">
        <v>0.15065679290731077</v>
      </c>
      <c r="E38" s="505"/>
    </row>
    <row r="39" spans="1:5">
      <c r="A39" s="234" t="s">
        <v>347</v>
      </c>
      <c r="B39" s="235"/>
      <c r="C39" s="646"/>
      <c r="E39" s="505"/>
    </row>
    <row r="40" spans="1:5">
      <c r="A40" s="258" t="s">
        <v>348</v>
      </c>
      <c r="B40" s="242" t="s">
        <v>349</v>
      </c>
      <c r="C40" s="644">
        <v>0</v>
      </c>
      <c r="E40" s="505"/>
    </row>
    <row r="41" spans="1:5" ht="23">
      <c r="A41" s="259" t="s">
        <v>350</v>
      </c>
      <c r="B41" s="238" t="s">
        <v>351</v>
      </c>
      <c r="C41" s="644">
        <v>0</v>
      </c>
      <c r="E41" s="505"/>
    </row>
    <row r="43" spans="1:5">
      <c r="B43" s="233"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85" zoomScaleNormal="85" workbookViewId="0">
      <pane xSplit="2" ySplit="6" topLeftCell="C28" activePane="bottomRight" state="frozen"/>
      <selection pane="topRight" activeCell="C1" sqref="C1"/>
      <selection pane="bottomLeft" activeCell="A6" sqref="A6"/>
      <selection pane="bottomRight" activeCell="C7" sqref="C7"/>
    </sheetView>
  </sheetViews>
  <sheetFormatPr defaultRowHeight="14.5"/>
  <cols>
    <col min="1" max="1" width="8.81640625" style="165"/>
    <col min="2" max="2" width="82.6328125" style="290" customWidth="1"/>
    <col min="3" max="3" width="17.08984375" style="165" bestFit="1" customWidth="1"/>
    <col min="4" max="7" width="17.54296875" style="165" customWidth="1"/>
  </cols>
  <sheetData>
    <row r="1" spans="1:7">
      <c r="A1" s="165" t="s">
        <v>30</v>
      </c>
      <c r="B1" s="3" t="str">
        <f>'Info '!C2</f>
        <v>JSC TBC Bank</v>
      </c>
    </row>
    <row r="2" spans="1:7">
      <c r="A2" s="165" t="s">
        <v>31</v>
      </c>
      <c r="B2" s="283">
        <f>'1. key ratios '!B2</f>
        <v>45199</v>
      </c>
    </row>
    <row r="4" spans="1:7" ht="15" thickBot="1">
      <c r="A4" s="165" t="s">
        <v>412</v>
      </c>
      <c r="B4" s="291" t="s">
        <v>373</v>
      </c>
    </row>
    <row r="5" spans="1:7">
      <c r="A5" s="292"/>
      <c r="B5" s="293"/>
      <c r="C5" s="738" t="s">
        <v>374</v>
      </c>
      <c r="D5" s="738"/>
      <c r="E5" s="738"/>
      <c r="F5" s="738"/>
      <c r="G5" s="739" t="s">
        <v>375</v>
      </c>
    </row>
    <row r="6" spans="1:7">
      <c r="A6" s="294"/>
      <c r="B6" s="295"/>
      <c r="C6" s="296" t="s">
        <v>376</v>
      </c>
      <c r="D6" s="297" t="s">
        <v>377</v>
      </c>
      <c r="E6" s="297" t="s">
        <v>378</v>
      </c>
      <c r="F6" s="297" t="s">
        <v>379</v>
      </c>
      <c r="G6" s="740"/>
    </row>
    <row r="7" spans="1:7">
      <c r="A7" s="298"/>
      <c r="B7" s="299" t="s">
        <v>380</v>
      </c>
      <c r="C7" s="300"/>
      <c r="D7" s="300"/>
      <c r="E7" s="300"/>
      <c r="F7" s="300"/>
      <c r="G7" s="301"/>
    </row>
    <row r="8" spans="1:7">
      <c r="A8" s="302">
        <v>1</v>
      </c>
      <c r="B8" s="303" t="s">
        <v>381</v>
      </c>
      <c r="C8" s="622">
        <v>3966900799.7182999</v>
      </c>
      <c r="D8" s="622">
        <v>0</v>
      </c>
      <c r="E8" s="622">
        <v>0</v>
      </c>
      <c r="F8" s="622">
        <v>3778989343.751482</v>
      </c>
      <c r="G8" s="304">
        <v>7745890143.4697819</v>
      </c>
    </row>
    <row r="9" spans="1:7">
      <c r="A9" s="302">
        <v>2</v>
      </c>
      <c r="B9" s="305" t="s">
        <v>382</v>
      </c>
      <c r="C9" s="622">
        <v>3966900799.7182999</v>
      </c>
      <c r="D9" s="622"/>
      <c r="E9" s="622"/>
      <c r="F9" s="622">
        <v>1091795603.5</v>
      </c>
      <c r="G9" s="304">
        <v>5058696403.2182999</v>
      </c>
    </row>
    <row r="10" spans="1:7">
      <c r="A10" s="302">
        <v>3</v>
      </c>
      <c r="B10" s="305" t="s">
        <v>383</v>
      </c>
      <c r="C10" s="649"/>
      <c r="D10" s="649"/>
      <c r="E10" s="649"/>
      <c r="F10" s="622">
        <v>2687193740.251482</v>
      </c>
      <c r="G10" s="304">
        <v>2687193740.251482</v>
      </c>
    </row>
    <row r="11" spans="1:7" ht="14.5" customHeight="1">
      <c r="A11" s="302">
        <v>4</v>
      </c>
      <c r="B11" s="303" t="s">
        <v>384</v>
      </c>
      <c r="C11" s="622">
        <v>5126250961.9068317</v>
      </c>
      <c r="D11" s="622">
        <v>1979244959.2778621</v>
      </c>
      <c r="E11" s="622">
        <v>1377838365.3259258</v>
      </c>
      <c r="F11" s="622">
        <v>378321612.49176013</v>
      </c>
      <c r="G11" s="304">
        <v>7309807489.3111629</v>
      </c>
    </row>
    <row r="12" spans="1:7">
      <c r="A12" s="302">
        <v>5</v>
      </c>
      <c r="B12" s="305" t="s">
        <v>385</v>
      </c>
      <c r="C12" s="622">
        <v>3449834251.396143</v>
      </c>
      <c r="D12" s="650">
        <v>1538996700.1437187</v>
      </c>
      <c r="E12" s="622">
        <v>1151861125.5335169</v>
      </c>
      <c r="F12" s="622">
        <v>257040233.61545113</v>
      </c>
      <c r="G12" s="304">
        <v>6077845695.1543875</v>
      </c>
    </row>
    <row r="13" spans="1:7">
      <c r="A13" s="302">
        <v>6</v>
      </c>
      <c r="B13" s="305" t="s">
        <v>386</v>
      </c>
      <c r="C13" s="622">
        <v>1676416710.5106893</v>
      </c>
      <c r="D13" s="650">
        <v>440248259.13414335</v>
      </c>
      <c r="E13" s="622">
        <v>225977239.79240897</v>
      </c>
      <c r="F13" s="622">
        <v>121281378.87630901</v>
      </c>
      <c r="G13" s="304">
        <v>1231961794.1567752</v>
      </c>
    </row>
    <row r="14" spans="1:7">
      <c r="A14" s="302">
        <v>7</v>
      </c>
      <c r="B14" s="303" t="s">
        <v>387</v>
      </c>
      <c r="C14" s="622">
        <v>6765110489.1390705</v>
      </c>
      <c r="D14" s="622">
        <v>1851666246.8674245</v>
      </c>
      <c r="E14" s="622">
        <v>1047965866.2407466</v>
      </c>
      <c r="F14" s="622">
        <v>4502442.3632260002</v>
      </c>
      <c r="G14" s="304">
        <v>4161950348.4997149</v>
      </c>
    </row>
    <row r="15" spans="1:7" ht="39.5">
      <c r="A15" s="302">
        <v>8</v>
      </c>
      <c r="B15" s="305" t="s">
        <v>388</v>
      </c>
      <c r="C15" s="622">
        <v>6600553977.1662178</v>
      </c>
      <c r="D15" s="650">
        <v>670878411.22923911</v>
      </c>
      <c r="E15" s="622">
        <v>294755340.30679357</v>
      </c>
      <c r="F15" s="622">
        <v>4502442.3632260002</v>
      </c>
      <c r="G15" s="304">
        <v>3785345085.5327382</v>
      </c>
    </row>
    <row r="16" spans="1:7" ht="26.5">
      <c r="A16" s="302">
        <v>9</v>
      </c>
      <c r="B16" s="305" t="s">
        <v>389</v>
      </c>
      <c r="C16" s="622">
        <v>164556511.97285289</v>
      </c>
      <c r="D16" s="650">
        <v>1180787835.6381853</v>
      </c>
      <c r="E16" s="622">
        <v>753210525.93395305</v>
      </c>
      <c r="F16" s="622">
        <v>0</v>
      </c>
      <c r="G16" s="304">
        <v>376605262.96697652</v>
      </c>
    </row>
    <row r="17" spans="1:7">
      <c r="A17" s="302">
        <v>10</v>
      </c>
      <c r="B17" s="303" t="s">
        <v>390</v>
      </c>
      <c r="C17" s="622">
        <v>0</v>
      </c>
      <c r="D17" s="650">
        <v>0</v>
      </c>
      <c r="E17" s="622">
        <v>0</v>
      </c>
      <c r="F17" s="622">
        <v>0</v>
      </c>
      <c r="G17" s="304">
        <v>0</v>
      </c>
    </row>
    <row r="18" spans="1:7">
      <c r="A18" s="302">
        <v>11</v>
      </c>
      <c r="B18" s="303" t="s">
        <v>391</v>
      </c>
      <c r="C18" s="622">
        <v>1234400582.8729587</v>
      </c>
      <c r="D18" s="622">
        <v>640713894.5343101</v>
      </c>
      <c r="E18" s="622">
        <v>15472764.181603</v>
      </c>
      <c r="F18" s="622">
        <v>20001915.004988</v>
      </c>
      <c r="G18" s="304">
        <v>0</v>
      </c>
    </row>
    <row r="19" spans="1:7">
      <c r="A19" s="302">
        <v>12</v>
      </c>
      <c r="B19" s="305" t="s">
        <v>392</v>
      </c>
      <c r="C19" s="649"/>
      <c r="D19" s="650">
        <v>63196323.109999992</v>
      </c>
      <c r="E19" s="622">
        <v>1520126.1099999999</v>
      </c>
      <c r="F19" s="622">
        <v>15568829.93</v>
      </c>
      <c r="G19" s="304">
        <v>0</v>
      </c>
    </row>
    <row r="20" spans="1:7">
      <c r="A20" s="302">
        <v>13</v>
      </c>
      <c r="B20" s="305" t="s">
        <v>393</v>
      </c>
      <c r="C20" s="622">
        <v>1234400582.8729587</v>
      </c>
      <c r="D20" s="622">
        <v>577517571.42431009</v>
      </c>
      <c r="E20" s="622">
        <v>13952638.071603</v>
      </c>
      <c r="F20" s="622">
        <v>4433085.074988001</v>
      </c>
      <c r="G20" s="304">
        <v>0</v>
      </c>
    </row>
    <row r="21" spans="1:7">
      <c r="A21" s="306">
        <v>14</v>
      </c>
      <c r="B21" s="307" t="s">
        <v>394</v>
      </c>
      <c r="C21" s="651">
        <v>17092662833.637161</v>
      </c>
      <c r="D21" s="651">
        <v>4471625100.6795969</v>
      </c>
      <c r="E21" s="651">
        <v>2441276995.7482753</v>
      </c>
      <c r="F21" s="651">
        <v>4181815313.6114564</v>
      </c>
      <c r="G21" s="651">
        <v>19217647981.280659</v>
      </c>
    </row>
    <row r="22" spans="1:7">
      <c r="A22" s="309"/>
      <c r="B22" s="310" t="s">
        <v>395</v>
      </c>
      <c r="C22" s="311"/>
      <c r="D22" s="312"/>
      <c r="E22" s="311"/>
      <c r="F22" s="311"/>
      <c r="G22" s="304"/>
    </row>
    <row r="23" spans="1:7">
      <c r="A23" s="302">
        <v>15</v>
      </c>
      <c r="B23" s="303" t="s">
        <v>396</v>
      </c>
      <c r="C23" s="652">
        <v>2744065398.3727999</v>
      </c>
      <c r="D23" s="624">
        <v>5132637940.3557167</v>
      </c>
      <c r="E23" s="652">
        <v>0</v>
      </c>
      <c r="F23" s="652">
        <v>0</v>
      </c>
      <c r="G23" s="304">
        <v>243676188.12979999</v>
      </c>
    </row>
    <row r="24" spans="1:7">
      <c r="A24" s="302">
        <v>16</v>
      </c>
      <c r="B24" s="303" t="s">
        <v>397</v>
      </c>
      <c r="C24" s="622">
        <v>11360176.910319021</v>
      </c>
      <c r="D24" s="622">
        <v>3220122707.1094728</v>
      </c>
      <c r="E24" s="622">
        <v>2370567926.4688888</v>
      </c>
      <c r="F24" s="622">
        <v>12577560047.428358</v>
      </c>
      <c r="G24" s="304">
        <v>12702646017.576939</v>
      </c>
    </row>
    <row r="25" spans="1:7">
      <c r="A25" s="302">
        <v>17</v>
      </c>
      <c r="B25" s="305" t="s">
        <v>398</v>
      </c>
      <c r="C25" s="622">
        <v>0</v>
      </c>
      <c r="D25" s="650">
        <v>0</v>
      </c>
      <c r="E25" s="622">
        <v>0</v>
      </c>
      <c r="F25" s="622">
        <v>0</v>
      </c>
      <c r="G25" s="304">
        <v>0</v>
      </c>
    </row>
    <row r="26" spans="1:7" ht="26.5">
      <c r="A26" s="302">
        <v>18</v>
      </c>
      <c r="B26" s="305" t="s">
        <v>399</v>
      </c>
      <c r="C26" s="622">
        <v>11360176.910319021</v>
      </c>
      <c r="D26" s="650">
        <v>555394693.97934198</v>
      </c>
      <c r="E26" s="622">
        <v>51657556.847029001</v>
      </c>
      <c r="F26" s="622">
        <v>28852464.914287001</v>
      </c>
      <c r="G26" s="304">
        <v>139694473.97125065</v>
      </c>
    </row>
    <row r="27" spans="1:7">
      <c r="A27" s="302">
        <v>19</v>
      </c>
      <c r="B27" s="305" t="s">
        <v>400</v>
      </c>
      <c r="C27" s="622"/>
      <c r="D27" s="650">
        <v>2305897752.9989777</v>
      </c>
      <c r="E27" s="622">
        <v>2065814195.266264</v>
      </c>
      <c r="F27" s="622">
        <v>8825554026.869112</v>
      </c>
      <c r="G27" s="304">
        <v>9687576896.9713669</v>
      </c>
    </row>
    <row r="28" spans="1:7">
      <c r="A28" s="302">
        <v>20</v>
      </c>
      <c r="B28" s="313" t="s">
        <v>401</v>
      </c>
      <c r="C28" s="622"/>
      <c r="D28" s="650"/>
      <c r="E28" s="622"/>
      <c r="F28" s="622"/>
      <c r="G28" s="304"/>
    </row>
    <row r="29" spans="1:7">
      <c r="A29" s="302">
        <v>21</v>
      </c>
      <c r="B29" s="305" t="s">
        <v>402</v>
      </c>
      <c r="C29" s="622"/>
      <c r="D29" s="650">
        <v>293867198.25032502</v>
      </c>
      <c r="E29" s="622">
        <v>248208171.895596</v>
      </c>
      <c r="F29" s="622">
        <v>3352031552.0544877</v>
      </c>
      <c r="G29" s="304">
        <v>2524995411.4120073</v>
      </c>
    </row>
    <row r="30" spans="1:7">
      <c r="A30" s="302">
        <v>22</v>
      </c>
      <c r="B30" s="313" t="s">
        <v>401</v>
      </c>
      <c r="C30" s="622"/>
      <c r="D30" s="650">
        <v>252584522.54270029</v>
      </c>
      <c r="E30" s="622">
        <v>214066397.23361415</v>
      </c>
      <c r="F30" s="622">
        <v>2725097062.9574442</v>
      </c>
      <c r="G30" s="304">
        <v>2237964010.6986532</v>
      </c>
    </row>
    <row r="31" spans="1:7">
      <c r="A31" s="302">
        <v>23</v>
      </c>
      <c r="B31" s="305" t="s">
        <v>403</v>
      </c>
      <c r="C31" s="622"/>
      <c r="D31" s="650">
        <v>64963061.880827978</v>
      </c>
      <c r="E31" s="622">
        <v>4888002.46</v>
      </c>
      <c r="F31" s="622">
        <v>371122003.59047222</v>
      </c>
      <c r="G31" s="304">
        <v>350379235.22231537</v>
      </c>
    </row>
    <row r="32" spans="1:7">
      <c r="A32" s="302">
        <v>24</v>
      </c>
      <c r="B32" s="303" t="s">
        <v>404</v>
      </c>
      <c r="C32" s="622">
        <v>0</v>
      </c>
      <c r="D32" s="650">
        <v>0</v>
      </c>
      <c r="E32" s="622">
        <v>0</v>
      </c>
      <c r="F32" s="622">
        <v>0</v>
      </c>
      <c r="G32" s="304">
        <v>0</v>
      </c>
    </row>
    <row r="33" spans="1:7">
      <c r="A33" s="302">
        <v>25</v>
      </c>
      <c r="B33" s="303" t="s">
        <v>405</v>
      </c>
      <c r="C33" s="622">
        <v>399645816.02035379</v>
      </c>
      <c r="D33" s="622">
        <v>346992312.20876205</v>
      </c>
      <c r="E33" s="622">
        <v>114904735.075101</v>
      </c>
      <c r="F33" s="622">
        <v>1269524512.8563874</v>
      </c>
      <c r="G33" s="304">
        <v>2215538833.2420106</v>
      </c>
    </row>
    <row r="34" spans="1:7">
      <c r="A34" s="302">
        <v>26</v>
      </c>
      <c r="B34" s="305" t="s">
        <v>406</v>
      </c>
      <c r="C34" s="649"/>
      <c r="D34" s="650">
        <v>98559623.520000026</v>
      </c>
      <c r="E34" s="622">
        <v>3757974.2500000005</v>
      </c>
      <c r="F34" s="622">
        <v>480086</v>
      </c>
      <c r="G34" s="304">
        <v>102797683.77000003</v>
      </c>
    </row>
    <row r="35" spans="1:7">
      <c r="A35" s="302">
        <v>27</v>
      </c>
      <c r="B35" s="305" t="s">
        <v>407</v>
      </c>
      <c r="C35" s="622">
        <v>399645816.02035379</v>
      </c>
      <c r="D35" s="650">
        <v>248432688.68876201</v>
      </c>
      <c r="E35" s="622">
        <v>111146760.825101</v>
      </c>
      <c r="F35" s="622">
        <v>1269044426.8563874</v>
      </c>
      <c r="G35" s="304">
        <v>2112741149.4720104</v>
      </c>
    </row>
    <row r="36" spans="1:7">
      <c r="A36" s="302">
        <v>28</v>
      </c>
      <c r="B36" s="303" t="s">
        <v>408</v>
      </c>
      <c r="C36" s="622">
        <v>1194240328.8169141</v>
      </c>
      <c r="D36" s="650">
        <v>745204561.18526697</v>
      </c>
      <c r="E36" s="622">
        <v>588604924.27854991</v>
      </c>
      <c r="F36" s="622">
        <v>834878952.46532404</v>
      </c>
      <c r="G36" s="304">
        <v>318324939.85702598</v>
      </c>
    </row>
    <row r="37" spans="1:7">
      <c r="A37" s="306">
        <v>29</v>
      </c>
      <c r="B37" s="307" t="s">
        <v>409</v>
      </c>
      <c r="C37" s="653">
        <v>4349311720.1203861</v>
      </c>
      <c r="D37" s="653">
        <v>9444957520.8592167</v>
      </c>
      <c r="E37" s="653">
        <v>3074077585.8225393</v>
      </c>
      <c r="F37" s="653">
        <v>14681963512.750071</v>
      </c>
      <c r="G37" s="308">
        <v>15480185978.805775</v>
      </c>
    </row>
    <row r="38" spans="1:7">
      <c r="A38" s="298"/>
      <c r="B38" s="314"/>
      <c r="C38" s="654"/>
      <c r="D38" s="654"/>
      <c r="E38" s="654"/>
      <c r="F38" s="654"/>
      <c r="G38" s="655"/>
    </row>
    <row r="39" spans="1:7" ht="15" thickBot="1">
      <c r="A39" s="315">
        <v>30</v>
      </c>
      <c r="B39" s="316" t="s">
        <v>410</v>
      </c>
      <c r="C39" s="200"/>
      <c r="D39" s="201"/>
      <c r="E39" s="201"/>
      <c r="F39" s="202"/>
      <c r="G39" s="656">
        <v>1.2414352132197841</v>
      </c>
    </row>
    <row r="42" spans="1:7" ht="26.5">
      <c r="B42" s="290"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85" zoomScaleNormal="85" workbookViewId="0"/>
  </sheetViews>
  <sheetFormatPr defaultColWidth="9.1796875" defaultRowHeight="12"/>
  <cols>
    <col min="1" max="1" width="11.81640625" style="390" bestFit="1" customWidth="1"/>
    <col min="2" max="2" width="105.1796875" style="390" bestFit="1" customWidth="1"/>
    <col min="3" max="4" width="16" style="390" bestFit="1" customWidth="1"/>
    <col min="5" max="5" width="17.453125" style="390" bestFit="1" customWidth="1"/>
    <col min="6" max="6" width="16" style="390" bestFit="1" customWidth="1"/>
    <col min="7" max="7" width="20.90625" style="390" customWidth="1"/>
    <col min="8" max="8" width="17" style="390" bestFit="1" customWidth="1"/>
    <col min="9" max="16384" width="9.1796875" style="390"/>
  </cols>
  <sheetData>
    <row r="1" spans="1:8" ht="13">
      <c r="A1" s="319" t="s">
        <v>30</v>
      </c>
      <c r="B1" s="400" t="str">
        <f>'Info '!C2</f>
        <v>JSC TBC Bank</v>
      </c>
    </row>
    <row r="2" spans="1:8">
      <c r="A2" s="320" t="s">
        <v>31</v>
      </c>
      <c r="B2" s="399">
        <f>'1. key ratios '!B2</f>
        <v>45199</v>
      </c>
    </row>
    <row r="3" spans="1:8">
      <c r="A3" s="321" t="s">
        <v>416</v>
      </c>
    </row>
    <row r="5" spans="1:8" ht="12" customHeight="1">
      <c r="A5" s="741" t="s">
        <v>417</v>
      </c>
      <c r="B5" s="742"/>
      <c r="C5" s="747" t="s">
        <v>418</v>
      </c>
      <c r="D5" s="748"/>
      <c r="E5" s="748"/>
      <c r="F5" s="748"/>
      <c r="G5" s="748"/>
      <c r="H5" s="749"/>
    </row>
    <row r="6" spans="1:8">
      <c r="A6" s="743"/>
      <c r="B6" s="744"/>
      <c r="C6" s="750"/>
      <c r="D6" s="751"/>
      <c r="E6" s="751"/>
      <c r="F6" s="751"/>
      <c r="G6" s="751"/>
      <c r="H6" s="752"/>
    </row>
    <row r="7" spans="1:8">
      <c r="A7" s="745"/>
      <c r="B7" s="746"/>
      <c r="C7" s="398" t="s">
        <v>419</v>
      </c>
      <c r="D7" s="398" t="s">
        <v>420</v>
      </c>
      <c r="E7" s="398" t="s">
        <v>421</v>
      </c>
      <c r="F7" s="398" t="s">
        <v>422</v>
      </c>
      <c r="G7" s="398" t="s">
        <v>423</v>
      </c>
      <c r="H7" s="398" t="s">
        <v>64</v>
      </c>
    </row>
    <row r="8" spans="1:8">
      <c r="A8" s="394">
        <v>1</v>
      </c>
      <c r="B8" s="393" t="s">
        <v>51</v>
      </c>
      <c r="C8" s="657">
        <v>2159063344.9516201</v>
      </c>
      <c r="D8" s="657">
        <v>203481489.41</v>
      </c>
      <c r="E8" s="657">
        <v>1404845898.8377399</v>
      </c>
      <c r="F8" s="657">
        <v>118813585.9175</v>
      </c>
      <c r="G8" s="657">
        <v>7302431.7199999997</v>
      </c>
      <c r="H8" s="658">
        <v>3893506750.8368597</v>
      </c>
    </row>
    <row r="9" spans="1:8">
      <c r="A9" s="394">
        <v>2</v>
      </c>
      <c r="B9" s="393" t="s">
        <v>52</v>
      </c>
      <c r="C9" s="657">
        <v>0</v>
      </c>
      <c r="D9" s="657">
        <v>0</v>
      </c>
      <c r="E9" s="657">
        <v>0</v>
      </c>
      <c r="F9" s="657">
        <v>0</v>
      </c>
      <c r="G9" s="657">
        <v>0</v>
      </c>
      <c r="H9" s="658">
        <v>0</v>
      </c>
    </row>
    <row r="10" spans="1:8">
      <c r="A10" s="394">
        <v>3</v>
      </c>
      <c r="B10" s="393" t="s">
        <v>164</v>
      </c>
      <c r="C10" s="657">
        <v>0</v>
      </c>
      <c r="D10" s="657">
        <v>104069743.28</v>
      </c>
      <c r="E10" s="657">
        <v>303860103.55000001</v>
      </c>
      <c r="F10" s="657">
        <v>0</v>
      </c>
      <c r="G10" s="657">
        <v>0</v>
      </c>
      <c r="H10" s="658">
        <v>407929846.83000004</v>
      </c>
    </row>
    <row r="11" spans="1:8">
      <c r="A11" s="394">
        <v>4</v>
      </c>
      <c r="B11" s="393" t="s">
        <v>53</v>
      </c>
      <c r="C11" s="657">
        <v>0</v>
      </c>
      <c r="D11" s="657">
        <v>1435992.328767</v>
      </c>
      <c r="E11" s="657">
        <v>712029192.03582203</v>
      </c>
      <c r="F11" s="657">
        <v>0</v>
      </c>
      <c r="G11" s="657">
        <v>20676476</v>
      </c>
      <c r="H11" s="658">
        <v>734141660.36458898</v>
      </c>
    </row>
    <row r="12" spans="1:8">
      <c r="A12" s="394">
        <v>5</v>
      </c>
      <c r="B12" s="393" t="s">
        <v>54</v>
      </c>
      <c r="C12" s="657">
        <v>0</v>
      </c>
      <c r="D12" s="657">
        <v>0</v>
      </c>
      <c r="E12" s="657">
        <v>0</v>
      </c>
      <c r="F12" s="657">
        <v>0</v>
      </c>
      <c r="G12" s="657">
        <v>0</v>
      </c>
      <c r="H12" s="658">
        <v>0</v>
      </c>
    </row>
    <row r="13" spans="1:8">
      <c r="A13" s="394">
        <v>6</v>
      </c>
      <c r="B13" s="393" t="s">
        <v>55</v>
      </c>
      <c r="C13" s="657">
        <v>895624309.00436103</v>
      </c>
      <c r="D13" s="657">
        <v>592753654.98683798</v>
      </c>
      <c r="E13" s="657">
        <v>210080.79224400001</v>
      </c>
      <c r="F13" s="657">
        <v>674755.57389999996</v>
      </c>
      <c r="G13" s="657">
        <v>0</v>
      </c>
      <c r="H13" s="658">
        <v>1489262800.357343</v>
      </c>
    </row>
    <row r="14" spans="1:8">
      <c r="A14" s="394">
        <v>7</v>
      </c>
      <c r="B14" s="393" t="s">
        <v>56</v>
      </c>
      <c r="C14" s="657">
        <v>0</v>
      </c>
      <c r="D14" s="657">
        <v>2557958499.1216674</v>
      </c>
      <c r="E14" s="657">
        <v>2878473383.8118181</v>
      </c>
      <c r="F14" s="657">
        <v>1690434574.9530008</v>
      </c>
      <c r="G14" s="657">
        <v>30810566.598929919</v>
      </c>
      <c r="H14" s="658">
        <v>7157677024.4854164</v>
      </c>
    </row>
    <row r="15" spans="1:8">
      <c r="A15" s="394">
        <v>8</v>
      </c>
      <c r="B15" s="395" t="s">
        <v>57</v>
      </c>
      <c r="C15" s="657">
        <v>0</v>
      </c>
      <c r="D15" s="657">
        <v>1595036345.0816233</v>
      </c>
      <c r="E15" s="657">
        <v>2634830229.8703308</v>
      </c>
      <c r="F15" s="657">
        <v>1500721528.8316684</v>
      </c>
      <c r="G15" s="657">
        <v>36341130.41639889</v>
      </c>
      <c r="H15" s="658">
        <v>5766929234.2000217</v>
      </c>
    </row>
    <row r="16" spans="1:8">
      <c r="A16" s="394">
        <v>9</v>
      </c>
      <c r="B16" s="393" t="s">
        <v>58</v>
      </c>
      <c r="C16" s="657">
        <v>0</v>
      </c>
      <c r="D16" s="657">
        <v>540932766.3169111</v>
      </c>
      <c r="E16" s="657">
        <v>1574315437.2323036</v>
      </c>
      <c r="F16" s="657">
        <v>1817444286.4269245</v>
      </c>
      <c r="G16" s="657">
        <v>9572799.5538619701</v>
      </c>
      <c r="H16" s="658">
        <v>3942265289.5300012</v>
      </c>
    </row>
    <row r="17" spans="1:8">
      <c r="A17" s="394">
        <v>10</v>
      </c>
      <c r="B17" s="397" t="s">
        <v>431</v>
      </c>
      <c r="C17" s="657">
        <v>0</v>
      </c>
      <c r="D17" s="657">
        <v>30205403.334979687</v>
      </c>
      <c r="E17" s="657">
        <v>50835424.390037015</v>
      </c>
      <c r="F17" s="657">
        <v>16081664.3271595</v>
      </c>
      <c r="G17" s="657">
        <v>53149474.507823795</v>
      </c>
      <c r="H17" s="658">
        <v>150271966.56</v>
      </c>
    </row>
    <row r="18" spans="1:8">
      <c r="A18" s="394">
        <v>11</v>
      </c>
      <c r="B18" s="393" t="s">
        <v>60</v>
      </c>
      <c r="C18" s="657">
        <v>0</v>
      </c>
      <c r="D18" s="657">
        <v>46906426.237891957</v>
      </c>
      <c r="E18" s="657">
        <v>137956126.57514489</v>
      </c>
      <c r="F18" s="657">
        <v>147323952.76362494</v>
      </c>
      <c r="G18" s="657">
        <v>9508265.2630381305</v>
      </c>
      <c r="H18" s="658">
        <v>341694770.83969998</v>
      </c>
    </row>
    <row r="19" spans="1:8">
      <c r="A19" s="394">
        <v>12</v>
      </c>
      <c r="B19" s="393" t="s">
        <v>61</v>
      </c>
      <c r="C19" s="657">
        <v>0</v>
      </c>
      <c r="D19" s="657">
        <v>0</v>
      </c>
      <c r="E19" s="657">
        <v>0</v>
      </c>
      <c r="F19" s="657">
        <v>0</v>
      </c>
      <c r="G19" s="657">
        <v>0</v>
      </c>
      <c r="H19" s="658">
        <v>0</v>
      </c>
    </row>
    <row r="20" spans="1:8">
      <c r="A20" s="396">
        <v>13</v>
      </c>
      <c r="B20" s="395" t="s">
        <v>144</v>
      </c>
      <c r="C20" s="657">
        <v>0</v>
      </c>
      <c r="D20" s="657">
        <v>0</v>
      </c>
      <c r="E20" s="657">
        <v>0</v>
      </c>
      <c r="F20" s="657">
        <v>0</v>
      </c>
      <c r="G20" s="657">
        <v>0</v>
      </c>
      <c r="H20" s="658">
        <v>0</v>
      </c>
    </row>
    <row r="21" spans="1:8">
      <c r="A21" s="394">
        <v>14</v>
      </c>
      <c r="B21" s="393" t="s">
        <v>63</v>
      </c>
      <c r="C21" s="657">
        <v>844116231.18089998</v>
      </c>
      <c r="D21" s="657">
        <v>794877293.83590817</v>
      </c>
      <c r="E21" s="657">
        <v>968614888.28603375</v>
      </c>
      <c r="F21" s="657">
        <v>708127792.56978428</v>
      </c>
      <c r="G21" s="657">
        <v>1149099014.2328923</v>
      </c>
      <c r="H21" s="658">
        <v>4464835220.1055183</v>
      </c>
    </row>
    <row r="22" spans="1:8">
      <c r="A22" s="392">
        <v>15</v>
      </c>
      <c r="B22" s="391" t="s">
        <v>64</v>
      </c>
      <c r="C22" s="657">
        <v>3898803885.1368814</v>
      </c>
      <c r="D22" s="657">
        <v>6437452210.5996065</v>
      </c>
      <c r="E22" s="657">
        <v>10615135340.991438</v>
      </c>
      <c r="F22" s="657">
        <v>5983540477.0364027</v>
      </c>
      <c r="G22" s="657">
        <v>1263310683.7851212</v>
      </c>
      <c r="H22" s="658">
        <v>28198242597.549446</v>
      </c>
    </row>
    <row r="26" spans="1:8" ht="24">
      <c r="B26" s="325" t="s">
        <v>518</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topLeftCell="B1" zoomScale="70" zoomScaleNormal="70" workbookViewId="0">
      <selection activeCell="B2" sqref="B2"/>
    </sheetView>
  </sheetViews>
  <sheetFormatPr defaultColWidth="9.1796875" defaultRowHeight="12"/>
  <cols>
    <col min="1" max="1" width="11.81640625" style="401" bestFit="1" customWidth="1"/>
    <col min="2" max="2" width="86.81640625" style="390" customWidth="1"/>
    <col min="3" max="4" width="31.54296875" style="390" customWidth="1"/>
    <col min="5" max="5" width="15.08984375" style="322" bestFit="1" customWidth="1"/>
    <col min="6" max="6" width="11.81640625" style="322" bestFit="1" customWidth="1"/>
    <col min="7" max="7" width="21.54296875" style="390" bestFit="1" customWidth="1"/>
    <col min="8" max="8" width="41.453125" style="390" customWidth="1"/>
    <col min="9" max="16384" width="9.1796875" style="390"/>
  </cols>
  <sheetData>
    <row r="1" spans="1:8" ht="13">
      <c r="A1" s="319" t="s">
        <v>30</v>
      </c>
      <c r="B1" s="400" t="str">
        <f>'Info '!C2</f>
        <v>JSC TBC Bank</v>
      </c>
      <c r="C1" s="414"/>
      <c r="D1" s="414"/>
      <c r="E1" s="414"/>
      <c r="F1" s="414"/>
      <c r="G1" s="414"/>
      <c r="H1" s="414"/>
    </row>
    <row r="2" spans="1:8">
      <c r="A2" s="320" t="s">
        <v>31</v>
      </c>
      <c r="B2" s="399">
        <f>'1. key ratios '!B2</f>
        <v>45199</v>
      </c>
      <c r="C2" s="414"/>
      <c r="D2" s="414"/>
      <c r="E2" s="414"/>
      <c r="F2" s="414"/>
      <c r="G2" s="414"/>
      <c r="H2" s="414"/>
    </row>
    <row r="3" spans="1:8">
      <c r="A3" s="321" t="s">
        <v>424</v>
      </c>
      <c r="B3" s="414"/>
      <c r="C3" s="414"/>
      <c r="D3" s="414"/>
      <c r="E3" s="414"/>
      <c r="F3" s="414"/>
      <c r="G3" s="414"/>
      <c r="H3" s="414"/>
    </row>
    <row r="4" spans="1:8">
      <c r="A4" s="415"/>
      <c r="B4" s="414"/>
      <c r="C4" s="413" t="s">
        <v>0</v>
      </c>
      <c r="D4" s="413" t="s">
        <v>1</v>
      </c>
      <c r="E4" s="413" t="s">
        <v>2</v>
      </c>
      <c r="F4" s="413" t="s">
        <v>3</v>
      </c>
      <c r="G4" s="413" t="s">
        <v>4</v>
      </c>
      <c r="H4" s="413" t="s">
        <v>5</v>
      </c>
    </row>
    <row r="5" spans="1:8" ht="34" customHeight="1">
      <c r="A5" s="741" t="s">
        <v>425</v>
      </c>
      <c r="B5" s="742"/>
      <c r="C5" s="755" t="s">
        <v>426</v>
      </c>
      <c r="D5" s="755"/>
      <c r="E5" s="755" t="s">
        <v>663</v>
      </c>
      <c r="F5" s="753" t="s">
        <v>427</v>
      </c>
      <c r="G5" s="753" t="s">
        <v>428</v>
      </c>
      <c r="H5" s="411" t="s">
        <v>662</v>
      </c>
    </row>
    <row r="6" spans="1:8" ht="24">
      <c r="A6" s="745"/>
      <c r="B6" s="746"/>
      <c r="C6" s="412" t="s">
        <v>429</v>
      </c>
      <c r="D6" s="412" t="s">
        <v>430</v>
      </c>
      <c r="E6" s="755"/>
      <c r="F6" s="754"/>
      <c r="G6" s="754"/>
      <c r="H6" s="411" t="s">
        <v>661</v>
      </c>
    </row>
    <row r="7" spans="1:8">
      <c r="A7" s="409">
        <v>1</v>
      </c>
      <c r="B7" s="393" t="s">
        <v>51</v>
      </c>
      <c r="C7" s="659">
        <v>0</v>
      </c>
      <c r="D7" s="659">
        <v>3896777729.5838499</v>
      </c>
      <c r="E7" s="659">
        <v>3270978.747</v>
      </c>
      <c r="F7" s="659"/>
      <c r="G7" s="659">
        <v>0</v>
      </c>
      <c r="H7" s="660">
        <v>3893506750.8368497</v>
      </c>
    </row>
    <row r="8" spans="1:8">
      <c r="A8" s="409">
        <v>2</v>
      </c>
      <c r="B8" s="393" t="s">
        <v>52</v>
      </c>
      <c r="C8" s="659">
        <v>0</v>
      </c>
      <c r="D8" s="659">
        <v>0</v>
      </c>
      <c r="E8" s="659">
        <v>0</v>
      </c>
      <c r="F8" s="659"/>
      <c r="G8" s="659">
        <v>0</v>
      </c>
      <c r="H8" s="660">
        <v>0</v>
      </c>
    </row>
    <row r="9" spans="1:8">
      <c r="A9" s="409">
        <v>3</v>
      </c>
      <c r="B9" s="393" t="s">
        <v>164</v>
      </c>
      <c r="C9" s="659">
        <v>0</v>
      </c>
      <c r="D9" s="659">
        <v>407929846.82999998</v>
      </c>
      <c r="E9" s="659">
        <v>0</v>
      </c>
      <c r="F9" s="659"/>
      <c r="G9" s="659">
        <v>0</v>
      </c>
      <c r="H9" s="660">
        <v>407929846.82999998</v>
      </c>
    </row>
    <row r="10" spans="1:8">
      <c r="A10" s="409">
        <v>4</v>
      </c>
      <c r="B10" s="393" t="s">
        <v>53</v>
      </c>
      <c r="C10" s="659">
        <v>0</v>
      </c>
      <c r="D10" s="659">
        <v>734141660.36458898</v>
      </c>
      <c r="E10" s="659">
        <v>0</v>
      </c>
      <c r="F10" s="659"/>
      <c r="G10" s="659">
        <v>0</v>
      </c>
      <c r="H10" s="660">
        <v>734141660.36458898</v>
      </c>
    </row>
    <row r="11" spans="1:8">
      <c r="A11" s="409">
        <v>5</v>
      </c>
      <c r="B11" s="393" t="s">
        <v>54</v>
      </c>
      <c r="C11" s="659">
        <v>0</v>
      </c>
      <c r="D11" s="659">
        <v>0</v>
      </c>
      <c r="E11" s="659">
        <v>0</v>
      </c>
      <c r="F11" s="659"/>
      <c r="G11" s="659">
        <v>0</v>
      </c>
      <c r="H11" s="660">
        <v>0</v>
      </c>
    </row>
    <row r="12" spans="1:8">
      <c r="A12" s="409">
        <v>6</v>
      </c>
      <c r="B12" s="393" t="s">
        <v>55</v>
      </c>
      <c r="C12" s="659">
        <v>0</v>
      </c>
      <c r="D12" s="659">
        <v>1489354518.808939</v>
      </c>
      <c r="E12" s="659">
        <v>91718.4516</v>
      </c>
      <c r="F12" s="659"/>
      <c r="G12" s="659">
        <v>0</v>
      </c>
      <c r="H12" s="660">
        <v>1489262800.3573389</v>
      </c>
    </row>
    <row r="13" spans="1:8">
      <c r="A13" s="409">
        <v>7</v>
      </c>
      <c r="B13" s="393" t="s">
        <v>56</v>
      </c>
      <c r="C13" s="659">
        <v>93068929.784047455</v>
      </c>
      <c r="D13" s="659">
        <v>7113103348.4589863</v>
      </c>
      <c r="E13" s="659">
        <v>48495253.757617846</v>
      </c>
      <c r="F13" s="659"/>
      <c r="G13" s="659">
        <v>0</v>
      </c>
      <c r="H13" s="660">
        <v>7157677024.4854155</v>
      </c>
    </row>
    <row r="14" spans="1:8">
      <c r="A14" s="409">
        <v>8</v>
      </c>
      <c r="B14" s="395" t="s">
        <v>57</v>
      </c>
      <c r="C14" s="659">
        <v>192461586.51976365</v>
      </c>
      <c r="D14" s="659">
        <v>5810144413.2031069</v>
      </c>
      <c r="E14" s="659">
        <v>235676765.52287012</v>
      </c>
      <c r="F14" s="659"/>
      <c r="G14" s="659">
        <v>34166821.429999992</v>
      </c>
      <c r="H14" s="660">
        <v>5766929234.2000008</v>
      </c>
    </row>
    <row r="15" spans="1:8">
      <c r="A15" s="409">
        <v>9</v>
      </c>
      <c r="B15" s="393" t="s">
        <v>58</v>
      </c>
      <c r="C15" s="659">
        <v>61252978.792124361</v>
      </c>
      <c r="D15" s="659">
        <v>3913388916.5129619</v>
      </c>
      <c r="E15" s="659">
        <v>32376605.775086418</v>
      </c>
      <c r="F15" s="659"/>
      <c r="G15" s="659">
        <v>0</v>
      </c>
      <c r="H15" s="660">
        <v>3942265289.5299997</v>
      </c>
    </row>
    <row r="16" spans="1:8">
      <c r="A16" s="409">
        <v>10</v>
      </c>
      <c r="B16" s="397" t="s">
        <v>431</v>
      </c>
      <c r="C16" s="659">
        <v>239619831.8114</v>
      </c>
      <c r="D16" s="659">
        <v>14630018.439099999</v>
      </c>
      <c r="E16" s="659">
        <v>103977883.69050001</v>
      </c>
      <c r="F16" s="659"/>
      <c r="G16" s="659">
        <v>41707073.910000004</v>
      </c>
      <c r="H16" s="660">
        <v>150271966.56</v>
      </c>
    </row>
    <row r="17" spans="1:8">
      <c r="A17" s="409">
        <v>11</v>
      </c>
      <c r="B17" s="393" t="s">
        <v>60</v>
      </c>
      <c r="C17" s="659">
        <v>1454386.8049999999</v>
      </c>
      <c r="D17" s="659">
        <v>341488284.28829998</v>
      </c>
      <c r="E17" s="659">
        <v>1247900.2535999999</v>
      </c>
      <c r="F17" s="659"/>
      <c r="G17" s="659">
        <v>0</v>
      </c>
      <c r="H17" s="660">
        <v>341694770.83969998</v>
      </c>
    </row>
    <row r="18" spans="1:8">
      <c r="A18" s="409">
        <v>12</v>
      </c>
      <c r="B18" s="393" t="s">
        <v>61</v>
      </c>
      <c r="C18" s="659">
        <v>0</v>
      </c>
      <c r="D18" s="659">
        <v>0</v>
      </c>
      <c r="E18" s="659">
        <v>0</v>
      </c>
      <c r="F18" s="659"/>
      <c r="G18" s="659">
        <v>0</v>
      </c>
      <c r="H18" s="660">
        <v>0</v>
      </c>
    </row>
    <row r="19" spans="1:8">
      <c r="A19" s="410">
        <v>13</v>
      </c>
      <c r="B19" s="395" t="s">
        <v>144</v>
      </c>
      <c r="C19" s="659">
        <v>0</v>
      </c>
      <c r="D19" s="659">
        <v>0</v>
      </c>
      <c r="E19" s="659">
        <v>0</v>
      </c>
      <c r="F19" s="659"/>
      <c r="G19" s="659">
        <v>0</v>
      </c>
      <c r="H19" s="660">
        <v>0</v>
      </c>
    </row>
    <row r="20" spans="1:8">
      <c r="A20" s="409">
        <v>14</v>
      </c>
      <c r="B20" s="393" t="s">
        <v>63</v>
      </c>
      <c r="C20" s="659">
        <v>55391873.139983736</v>
      </c>
      <c r="D20" s="659">
        <v>4782397675.6632462</v>
      </c>
      <c r="E20" s="659">
        <v>33707978.340714112</v>
      </c>
      <c r="F20" s="659"/>
      <c r="G20" s="659">
        <v>8305857.7100000065</v>
      </c>
      <c r="H20" s="660">
        <v>4804081570.4625158</v>
      </c>
    </row>
    <row r="21" spans="1:8" s="406" customFormat="1">
      <c r="A21" s="408">
        <v>15</v>
      </c>
      <c r="B21" s="407" t="s">
        <v>64</v>
      </c>
      <c r="C21" s="661">
        <v>403629755.04091918</v>
      </c>
      <c r="D21" s="661">
        <v>28488726393.713978</v>
      </c>
      <c r="E21" s="661">
        <v>354867200.84848845</v>
      </c>
      <c r="F21" s="661">
        <v>0</v>
      </c>
      <c r="G21" s="661">
        <v>42472679.140000001</v>
      </c>
      <c r="H21" s="660">
        <v>28537488947.90641</v>
      </c>
    </row>
    <row r="22" spans="1:8">
      <c r="A22" s="405">
        <v>16</v>
      </c>
      <c r="B22" s="404" t="s">
        <v>432</v>
      </c>
      <c r="C22" s="659">
        <v>370467752.56411916</v>
      </c>
      <c r="D22" s="659">
        <v>19350431942.945297</v>
      </c>
      <c r="E22" s="659">
        <v>329232902.50400072</v>
      </c>
      <c r="F22" s="659"/>
      <c r="G22" s="659">
        <v>41707073.910000004</v>
      </c>
      <c r="H22" s="660">
        <v>19391666793.005413</v>
      </c>
    </row>
    <row r="23" spans="1:8">
      <c r="A23" s="405">
        <v>17</v>
      </c>
      <c r="B23" s="404" t="s">
        <v>433</v>
      </c>
      <c r="C23" s="659">
        <v>0</v>
      </c>
      <c r="D23" s="659">
        <v>3098921524.4473472</v>
      </c>
      <c r="E23" s="659">
        <v>3831813.0066999998</v>
      </c>
      <c r="F23" s="659"/>
      <c r="G23" s="659"/>
      <c r="H23" s="660">
        <v>3095089711.4406471</v>
      </c>
    </row>
    <row r="25" spans="1:8">
      <c r="E25" s="390"/>
      <c r="F25" s="390"/>
    </row>
    <row r="26" spans="1:8" ht="42.5" customHeight="1">
      <c r="B26" s="325" t="s">
        <v>518</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55" zoomScaleNormal="55" workbookViewId="0"/>
  </sheetViews>
  <sheetFormatPr defaultColWidth="9.1796875" defaultRowHeight="12"/>
  <cols>
    <col min="1" max="1" width="11" style="390" bestFit="1" customWidth="1"/>
    <col min="2" max="2" width="93.453125" style="390" customWidth="1"/>
    <col min="3" max="4" width="35" style="390" customWidth="1"/>
    <col min="5" max="5" width="15.08984375" style="390" bestFit="1" customWidth="1"/>
    <col min="6" max="6" width="11.81640625" style="390" bestFit="1" customWidth="1"/>
    <col min="7" max="7" width="22" style="390" customWidth="1"/>
    <col min="8" max="8" width="19.90625" style="390" customWidth="1"/>
    <col min="9" max="16384" width="9.1796875" style="390"/>
  </cols>
  <sheetData>
    <row r="1" spans="1:8" ht="13">
      <c r="A1" s="319" t="s">
        <v>30</v>
      </c>
      <c r="B1" s="400" t="str">
        <f>'Info '!C2</f>
        <v>JSC TBC Bank</v>
      </c>
      <c r="C1" s="414"/>
      <c r="D1" s="414"/>
      <c r="E1" s="414"/>
      <c r="F1" s="414"/>
      <c r="G1" s="414"/>
      <c r="H1" s="414"/>
    </row>
    <row r="2" spans="1:8">
      <c r="A2" s="320" t="s">
        <v>31</v>
      </c>
      <c r="B2" s="399">
        <f>'1. key ratios '!B2</f>
        <v>45199</v>
      </c>
      <c r="C2" s="414"/>
      <c r="D2" s="414"/>
      <c r="E2" s="414"/>
      <c r="F2" s="414"/>
      <c r="G2" s="414"/>
      <c r="H2" s="414"/>
    </row>
    <row r="3" spans="1:8">
      <c r="A3" s="321" t="s">
        <v>434</v>
      </c>
      <c r="B3" s="414"/>
      <c r="C3" s="414"/>
      <c r="D3" s="414"/>
      <c r="E3" s="414"/>
      <c r="F3" s="414"/>
      <c r="G3" s="414"/>
      <c r="H3" s="414"/>
    </row>
    <row r="4" spans="1:8">
      <c r="A4" s="415"/>
      <c r="B4" s="414"/>
      <c r="C4" s="413" t="s">
        <v>0</v>
      </c>
      <c r="D4" s="413" t="s">
        <v>1</v>
      </c>
      <c r="E4" s="413" t="s">
        <v>2</v>
      </c>
      <c r="F4" s="413" t="s">
        <v>3</v>
      </c>
      <c r="G4" s="413" t="s">
        <v>4</v>
      </c>
      <c r="H4" s="413" t="s">
        <v>5</v>
      </c>
    </row>
    <row r="5" spans="1:8" ht="41.5" customHeight="1">
      <c r="A5" s="741" t="s">
        <v>425</v>
      </c>
      <c r="B5" s="742"/>
      <c r="C5" s="755" t="s">
        <v>426</v>
      </c>
      <c r="D5" s="755"/>
      <c r="E5" s="755" t="s">
        <v>663</v>
      </c>
      <c r="F5" s="753" t="s">
        <v>427</v>
      </c>
      <c r="G5" s="753" t="s">
        <v>428</v>
      </c>
      <c r="H5" s="411" t="s">
        <v>662</v>
      </c>
    </row>
    <row r="6" spans="1:8" ht="24">
      <c r="A6" s="745"/>
      <c r="B6" s="746"/>
      <c r="C6" s="412" t="s">
        <v>429</v>
      </c>
      <c r="D6" s="412" t="s">
        <v>430</v>
      </c>
      <c r="E6" s="755"/>
      <c r="F6" s="754"/>
      <c r="G6" s="754"/>
      <c r="H6" s="411" t="s">
        <v>661</v>
      </c>
    </row>
    <row r="7" spans="1:8">
      <c r="A7" s="402">
        <v>1</v>
      </c>
      <c r="B7" s="420" t="s">
        <v>522</v>
      </c>
      <c r="C7" s="659">
        <v>2787395.6722000032</v>
      </c>
      <c r="D7" s="659">
        <v>272635248.21429998</v>
      </c>
      <c r="E7" s="659">
        <v>7515426.1464999886</v>
      </c>
      <c r="F7" s="659"/>
      <c r="G7" s="659">
        <v>5395.87</v>
      </c>
      <c r="H7" s="662">
        <v>267907217.74000001</v>
      </c>
    </row>
    <row r="8" spans="1:8">
      <c r="A8" s="402">
        <v>2</v>
      </c>
      <c r="B8" s="420" t="s">
        <v>435</v>
      </c>
      <c r="C8" s="659">
        <v>14471619.628799999</v>
      </c>
      <c r="D8" s="659">
        <v>6988911427.583724</v>
      </c>
      <c r="E8" s="659">
        <v>7009561.2258000104</v>
      </c>
      <c r="F8" s="659"/>
      <c r="G8" s="659">
        <v>91246.680000000008</v>
      </c>
      <c r="H8" s="662">
        <v>6996373485.9867249</v>
      </c>
    </row>
    <row r="9" spans="1:8">
      <c r="A9" s="402">
        <v>3</v>
      </c>
      <c r="B9" s="420" t="s">
        <v>436</v>
      </c>
      <c r="C9" s="659">
        <v>347751.07010000001</v>
      </c>
      <c r="D9" s="659">
        <v>120793328.14687486</v>
      </c>
      <c r="E9" s="659">
        <v>733108.7696</v>
      </c>
      <c r="F9" s="659"/>
      <c r="G9" s="659">
        <v>0</v>
      </c>
      <c r="H9" s="662">
        <v>120407970.44737485</v>
      </c>
    </row>
    <row r="10" spans="1:8">
      <c r="A10" s="402">
        <v>4</v>
      </c>
      <c r="B10" s="420" t="s">
        <v>523</v>
      </c>
      <c r="C10" s="659">
        <v>26364708.734399997</v>
      </c>
      <c r="D10" s="659">
        <v>885671855.41073501</v>
      </c>
      <c r="E10" s="659">
        <v>12472783.205600001</v>
      </c>
      <c r="F10" s="659"/>
      <c r="G10" s="659">
        <v>552.32000000000005</v>
      </c>
      <c r="H10" s="662">
        <v>899563780.93953502</v>
      </c>
    </row>
    <row r="11" spans="1:8">
      <c r="A11" s="402">
        <v>5</v>
      </c>
      <c r="B11" s="420" t="s">
        <v>437</v>
      </c>
      <c r="C11" s="659">
        <v>28637000.572699998</v>
      </c>
      <c r="D11" s="659">
        <v>1021806977.8955599</v>
      </c>
      <c r="E11" s="659">
        <v>7497255.4531999975</v>
      </c>
      <c r="F11" s="659"/>
      <c r="G11" s="659">
        <v>38892.06</v>
      </c>
      <c r="H11" s="662">
        <v>1042946723.0150599</v>
      </c>
    </row>
    <row r="12" spans="1:8">
      <c r="A12" s="402">
        <v>6</v>
      </c>
      <c r="B12" s="420" t="s">
        <v>438</v>
      </c>
      <c r="C12" s="659">
        <v>36464880.697337002</v>
      </c>
      <c r="D12" s="659">
        <v>351596347.84945905</v>
      </c>
      <c r="E12" s="659">
        <v>21451226.043300014</v>
      </c>
      <c r="F12" s="659"/>
      <c r="G12" s="659">
        <v>509997.48999999993</v>
      </c>
      <c r="H12" s="662">
        <v>366610002.50349605</v>
      </c>
    </row>
    <row r="13" spans="1:8">
      <c r="A13" s="402">
        <v>7</v>
      </c>
      <c r="B13" s="420" t="s">
        <v>439</v>
      </c>
      <c r="C13" s="659">
        <v>18026379.456285998</v>
      </c>
      <c r="D13" s="659">
        <v>652621335.19630289</v>
      </c>
      <c r="E13" s="659">
        <v>8242002.6001000088</v>
      </c>
      <c r="F13" s="659"/>
      <c r="G13" s="659">
        <v>206327.40999999995</v>
      </c>
      <c r="H13" s="662">
        <v>662405712.0524888</v>
      </c>
    </row>
    <row r="14" spans="1:8">
      <c r="A14" s="402">
        <v>8</v>
      </c>
      <c r="B14" s="420" t="s">
        <v>440</v>
      </c>
      <c r="C14" s="659">
        <v>14082357.143500004</v>
      </c>
      <c r="D14" s="659">
        <v>868932997.70685911</v>
      </c>
      <c r="E14" s="659">
        <v>11193264.93480001</v>
      </c>
      <c r="F14" s="659"/>
      <c r="G14" s="659">
        <v>2397440.2100000009</v>
      </c>
      <c r="H14" s="662">
        <v>871822089.91555905</v>
      </c>
    </row>
    <row r="15" spans="1:8">
      <c r="A15" s="402">
        <v>9</v>
      </c>
      <c r="B15" s="420" t="s">
        <v>441</v>
      </c>
      <c r="C15" s="659">
        <v>18644108.699699998</v>
      </c>
      <c r="D15" s="659">
        <v>441550771.59990406</v>
      </c>
      <c r="E15" s="659">
        <v>6913044.4331999952</v>
      </c>
      <c r="F15" s="659"/>
      <c r="G15" s="659">
        <v>299611.97000000003</v>
      </c>
      <c r="H15" s="662">
        <v>453281835.86640406</v>
      </c>
    </row>
    <row r="16" spans="1:8">
      <c r="A16" s="402">
        <v>10</v>
      </c>
      <c r="B16" s="420" t="s">
        <v>442</v>
      </c>
      <c r="C16" s="659">
        <v>1427426.6661</v>
      </c>
      <c r="D16" s="659">
        <v>177188630.54627198</v>
      </c>
      <c r="E16" s="659">
        <v>1801031.982000001</v>
      </c>
      <c r="F16" s="659"/>
      <c r="G16" s="659">
        <v>404798.51</v>
      </c>
      <c r="H16" s="662">
        <v>176815025.23037198</v>
      </c>
    </row>
    <row r="17" spans="1:9">
      <c r="A17" s="402">
        <v>11</v>
      </c>
      <c r="B17" s="420" t="s">
        <v>443</v>
      </c>
      <c r="C17" s="659">
        <v>6388929.3959959988</v>
      </c>
      <c r="D17" s="659">
        <v>211174502.86579397</v>
      </c>
      <c r="E17" s="659">
        <v>4167266.0237000007</v>
      </c>
      <c r="F17" s="659"/>
      <c r="G17" s="659">
        <v>634844.51999999979</v>
      </c>
      <c r="H17" s="662">
        <v>213396166.23808998</v>
      </c>
    </row>
    <row r="18" spans="1:9">
      <c r="A18" s="402">
        <v>12</v>
      </c>
      <c r="B18" s="420" t="s">
        <v>444</v>
      </c>
      <c r="C18" s="659">
        <v>33294243.028499983</v>
      </c>
      <c r="D18" s="659">
        <v>1274555756.0858872</v>
      </c>
      <c r="E18" s="659">
        <v>22798575.17799997</v>
      </c>
      <c r="F18" s="659"/>
      <c r="G18" s="659">
        <v>1069325.76</v>
      </c>
      <c r="H18" s="662">
        <v>1285051423.9363873</v>
      </c>
    </row>
    <row r="19" spans="1:9">
      <c r="A19" s="402">
        <v>13</v>
      </c>
      <c r="B19" s="420" t="s">
        <v>445</v>
      </c>
      <c r="C19" s="659">
        <v>11487503.326200003</v>
      </c>
      <c r="D19" s="659">
        <v>572960933.66460598</v>
      </c>
      <c r="E19" s="659">
        <v>7586868.0592000084</v>
      </c>
      <c r="F19" s="659"/>
      <c r="G19" s="659">
        <v>301785.24</v>
      </c>
      <c r="H19" s="662">
        <v>576861568.93160594</v>
      </c>
    </row>
    <row r="20" spans="1:9">
      <c r="A20" s="402">
        <v>14</v>
      </c>
      <c r="B20" s="420" t="s">
        <v>446</v>
      </c>
      <c r="C20" s="659">
        <v>22122440.346700002</v>
      </c>
      <c r="D20" s="659">
        <v>1151973707.1032052</v>
      </c>
      <c r="E20" s="659">
        <v>8357721.9280999983</v>
      </c>
      <c r="F20" s="659"/>
      <c r="G20" s="659">
        <v>101128.53</v>
      </c>
      <c r="H20" s="662">
        <v>1165738425.521805</v>
      </c>
    </row>
    <row r="21" spans="1:9">
      <c r="A21" s="402">
        <v>15</v>
      </c>
      <c r="B21" s="420" t="s">
        <v>447</v>
      </c>
      <c r="C21" s="659">
        <v>8126397.3770000022</v>
      </c>
      <c r="D21" s="659">
        <v>381346264.08019298</v>
      </c>
      <c r="E21" s="659">
        <v>4644365.6891000001</v>
      </c>
      <c r="F21" s="659"/>
      <c r="G21" s="659">
        <v>196713.39</v>
      </c>
      <c r="H21" s="662">
        <v>384828295.76809293</v>
      </c>
    </row>
    <row r="22" spans="1:9">
      <c r="A22" s="402">
        <v>16</v>
      </c>
      <c r="B22" s="420" t="s">
        <v>448</v>
      </c>
      <c r="C22" s="659">
        <v>566036.73479999998</v>
      </c>
      <c r="D22" s="659">
        <v>191476555.82927799</v>
      </c>
      <c r="E22" s="659">
        <v>2678705.3950000023</v>
      </c>
      <c r="F22" s="659"/>
      <c r="G22" s="659">
        <v>1837.58</v>
      </c>
      <c r="H22" s="662">
        <v>189363887.16907799</v>
      </c>
    </row>
    <row r="23" spans="1:9">
      <c r="A23" s="402">
        <v>17</v>
      </c>
      <c r="B23" s="420" t="s">
        <v>526</v>
      </c>
      <c r="C23" s="659">
        <v>3783194.7977</v>
      </c>
      <c r="D23" s="659">
        <v>283967030.66143602</v>
      </c>
      <c r="E23" s="659">
        <v>1109533.7794000013</v>
      </c>
      <c r="F23" s="659"/>
      <c r="G23" s="659">
        <v>41902.339999999989</v>
      </c>
      <c r="H23" s="662">
        <v>286640691.67973602</v>
      </c>
    </row>
    <row r="24" spans="1:9">
      <c r="A24" s="402">
        <v>18</v>
      </c>
      <c r="B24" s="420" t="s">
        <v>449</v>
      </c>
      <c r="C24" s="659">
        <v>1267373.1104000001</v>
      </c>
      <c r="D24" s="659">
        <v>1011705941.3707662</v>
      </c>
      <c r="E24" s="659">
        <v>3005897.5798000004</v>
      </c>
      <c r="F24" s="659"/>
      <c r="G24" s="659">
        <v>32378.1</v>
      </c>
      <c r="H24" s="662">
        <v>1009967416.9013661</v>
      </c>
    </row>
    <row r="25" spans="1:9">
      <c r="A25" s="402">
        <v>19</v>
      </c>
      <c r="B25" s="420" t="s">
        <v>450</v>
      </c>
      <c r="C25" s="659">
        <v>906410.21479999996</v>
      </c>
      <c r="D25" s="659">
        <v>94436791.446518213</v>
      </c>
      <c r="E25" s="659">
        <v>1521121.4260999991</v>
      </c>
      <c r="F25" s="659"/>
      <c r="G25" s="659">
        <v>181437.24</v>
      </c>
      <c r="H25" s="662">
        <v>93822080.235218212</v>
      </c>
    </row>
    <row r="26" spans="1:9">
      <c r="A26" s="402">
        <v>20</v>
      </c>
      <c r="B26" s="420" t="s">
        <v>525</v>
      </c>
      <c r="C26" s="659">
        <v>2449429.2294000001</v>
      </c>
      <c r="D26" s="659">
        <v>587224734.14838004</v>
      </c>
      <c r="E26" s="659">
        <v>4632878.8417000007</v>
      </c>
      <c r="F26" s="659"/>
      <c r="G26" s="659">
        <v>292248.91000000003</v>
      </c>
      <c r="H26" s="662">
        <v>585041284.53608012</v>
      </c>
      <c r="I26" s="417"/>
    </row>
    <row r="27" spans="1:9">
      <c r="A27" s="402">
        <v>21</v>
      </c>
      <c r="B27" s="420" t="s">
        <v>451</v>
      </c>
      <c r="C27" s="659">
        <v>216919.10530000002</v>
      </c>
      <c r="D27" s="659">
        <v>72798533.706052989</v>
      </c>
      <c r="E27" s="659">
        <v>619589.79139999917</v>
      </c>
      <c r="F27" s="659"/>
      <c r="G27" s="659">
        <v>0</v>
      </c>
      <c r="H27" s="662">
        <v>72395863.019952983</v>
      </c>
      <c r="I27" s="417"/>
    </row>
    <row r="28" spans="1:9">
      <c r="A28" s="402">
        <v>22</v>
      </c>
      <c r="B28" s="420" t="s">
        <v>452</v>
      </c>
      <c r="C28" s="659">
        <v>851471.15099999995</v>
      </c>
      <c r="D28" s="659">
        <v>140701787.53397298</v>
      </c>
      <c r="E28" s="659">
        <v>1083146.2309999992</v>
      </c>
      <c r="F28" s="659"/>
      <c r="G28" s="659">
        <v>4807.2000000000007</v>
      </c>
      <c r="H28" s="662">
        <v>140470112.45397297</v>
      </c>
      <c r="I28" s="417"/>
    </row>
    <row r="29" spans="1:9">
      <c r="A29" s="402">
        <v>23</v>
      </c>
      <c r="B29" s="420" t="s">
        <v>453</v>
      </c>
      <c r="C29" s="659">
        <v>55416785.875300184</v>
      </c>
      <c r="D29" s="659">
        <v>3937398821.6105237</v>
      </c>
      <c r="E29" s="659">
        <v>76628484.10380052</v>
      </c>
      <c r="F29" s="659"/>
      <c r="G29" s="659">
        <v>2464931.2099999995</v>
      </c>
      <c r="H29" s="662">
        <v>3916187123.3820238</v>
      </c>
      <c r="I29" s="417"/>
    </row>
    <row r="30" spans="1:9">
      <c r="A30" s="402">
        <v>24</v>
      </c>
      <c r="B30" s="420" t="s">
        <v>524</v>
      </c>
      <c r="C30" s="659">
        <v>18093744.957899999</v>
      </c>
      <c r="D30" s="659">
        <v>1120298897.9775522</v>
      </c>
      <c r="E30" s="659">
        <v>27571632.478900012</v>
      </c>
      <c r="F30" s="659"/>
      <c r="G30" s="659">
        <v>3720303.330000001</v>
      </c>
      <c r="H30" s="662">
        <v>1110821010.4565523</v>
      </c>
      <c r="I30" s="417"/>
    </row>
    <row r="31" spans="1:9">
      <c r="A31" s="402">
        <v>25</v>
      </c>
      <c r="B31" s="420" t="s">
        <v>454</v>
      </c>
      <c r="C31" s="659">
        <v>38384214.859199956</v>
      </c>
      <c r="D31" s="659">
        <v>2642811569.9662051</v>
      </c>
      <c r="E31" s="659">
        <v>66979138.637300164</v>
      </c>
      <c r="F31" s="659"/>
      <c r="G31" s="659">
        <v>3723.3099999999995</v>
      </c>
      <c r="H31" s="662">
        <v>2614216646.1881051</v>
      </c>
      <c r="I31" s="417"/>
    </row>
    <row r="32" spans="1:9">
      <c r="A32" s="402">
        <v>26</v>
      </c>
      <c r="B32" s="420" t="s">
        <v>521</v>
      </c>
      <c r="C32" s="659">
        <v>18688755.472800091</v>
      </c>
      <c r="D32" s="659">
        <v>700150212.94810009</v>
      </c>
      <c r="E32" s="659">
        <v>14941351.410900112</v>
      </c>
      <c r="F32" s="659"/>
      <c r="G32" s="659">
        <v>28705444.729999978</v>
      </c>
      <c r="H32" s="662">
        <v>703897617.01000011</v>
      </c>
      <c r="I32" s="417"/>
    </row>
    <row r="33" spans="1:9">
      <c r="A33" s="402">
        <v>27</v>
      </c>
      <c r="B33" s="403" t="s">
        <v>455</v>
      </c>
      <c r="C33" s="659">
        <v>20332277.716800001</v>
      </c>
      <c r="D33" s="659">
        <v>2332035432.5655208</v>
      </c>
      <c r="E33" s="659">
        <v>21712219.500987712</v>
      </c>
      <c r="F33" s="659"/>
      <c r="G33" s="659">
        <v>765605.23</v>
      </c>
      <c r="H33" s="662">
        <v>2330655490.7813334</v>
      </c>
      <c r="I33" s="417"/>
    </row>
    <row r="34" spans="1:9">
      <c r="A34" s="402">
        <v>28</v>
      </c>
      <c r="B34" s="419" t="s">
        <v>64</v>
      </c>
      <c r="C34" s="661">
        <v>403629755.04091918</v>
      </c>
      <c r="D34" s="661">
        <v>28488726393.713982</v>
      </c>
      <c r="E34" s="661">
        <v>354867200.84848851</v>
      </c>
      <c r="F34" s="661">
        <v>0</v>
      </c>
      <c r="G34" s="661">
        <v>42472679.139999978</v>
      </c>
      <c r="H34" s="662">
        <v>28537488947.906414</v>
      </c>
      <c r="I34" s="417"/>
    </row>
    <row r="35" spans="1:9">
      <c r="A35" s="417"/>
      <c r="B35" s="417"/>
      <c r="C35" s="417"/>
      <c r="D35" s="417"/>
      <c r="E35" s="417"/>
      <c r="F35" s="417"/>
      <c r="G35" s="417"/>
      <c r="H35" s="417"/>
      <c r="I35" s="417"/>
    </row>
    <row r="36" spans="1:9">
      <c r="A36" s="417"/>
      <c r="B36" s="418"/>
      <c r="C36" s="417"/>
      <c r="D36" s="417"/>
      <c r="E36" s="417"/>
      <c r="F36" s="417"/>
      <c r="G36" s="417"/>
      <c r="H36" s="417"/>
      <c r="I36" s="417"/>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85" zoomScaleNormal="85" workbookViewId="0">
      <selection activeCell="C7" sqref="C7"/>
    </sheetView>
  </sheetViews>
  <sheetFormatPr defaultColWidth="9.1796875" defaultRowHeight="12"/>
  <cols>
    <col min="1" max="1" width="11.81640625" style="390" bestFit="1" customWidth="1"/>
    <col min="2" max="2" width="108" style="390" bestFit="1" customWidth="1"/>
    <col min="3" max="3" width="35.54296875" style="390" customWidth="1"/>
    <col min="4" max="4" width="38.453125" style="322" customWidth="1"/>
    <col min="5" max="16384" width="9.1796875" style="390"/>
  </cols>
  <sheetData>
    <row r="1" spans="1:4" ht="13">
      <c r="A1" s="319" t="s">
        <v>30</v>
      </c>
      <c r="B1" s="400" t="str">
        <f>'Info '!C2</f>
        <v>JSC TBC Bank</v>
      </c>
      <c r="D1" s="390"/>
    </row>
    <row r="2" spans="1:4">
      <c r="A2" s="320" t="s">
        <v>31</v>
      </c>
      <c r="B2" s="399">
        <f>'1. key ratios '!B2</f>
        <v>45199</v>
      </c>
      <c r="D2" s="390"/>
    </row>
    <row r="3" spans="1:4">
      <c r="A3" s="321" t="s">
        <v>456</v>
      </c>
      <c r="D3" s="390"/>
    </row>
    <row r="5" spans="1:4">
      <c r="A5" s="756" t="s">
        <v>670</v>
      </c>
      <c r="B5" s="756"/>
      <c r="C5" s="398" t="s">
        <v>473</v>
      </c>
      <c r="D5" s="398" t="s">
        <v>514</v>
      </c>
    </row>
    <row r="6" spans="1:4">
      <c r="A6" s="427">
        <v>1</v>
      </c>
      <c r="B6" s="421" t="s">
        <v>669</v>
      </c>
      <c r="C6" s="657">
        <v>330815869.14402246</v>
      </c>
      <c r="D6" s="657">
        <v>3333136.7093999991</v>
      </c>
    </row>
    <row r="7" spans="1:4">
      <c r="A7" s="424">
        <v>2</v>
      </c>
      <c r="B7" s="421" t="s">
        <v>668</v>
      </c>
      <c r="C7" s="657">
        <v>164886960.09384322</v>
      </c>
      <c r="D7" s="657">
        <v>1008300.2581809922</v>
      </c>
    </row>
    <row r="8" spans="1:4">
      <c r="A8" s="426">
        <v>2.1</v>
      </c>
      <c r="B8" s="425" t="s">
        <v>529</v>
      </c>
      <c r="C8" s="657">
        <v>56904570.739976317</v>
      </c>
      <c r="D8" s="657">
        <v>956877.22283874347</v>
      </c>
    </row>
    <row r="9" spans="1:4">
      <c r="A9" s="426">
        <v>2.2000000000000002</v>
      </c>
      <c r="B9" s="425" t="s">
        <v>527</v>
      </c>
      <c r="C9" s="657">
        <v>107982389.3538669</v>
      </c>
      <c r="D9" s="657">
        <v>51423.035342248768</v>
      </c>
    </row>
    <row r="10" spans="1:4">
      <c r="A10" s="427">
        <v>3</v>
      </c>
      <c r="B10" s="421" t="s">
        <v>667</v>
      </c>
      <c r="C10" s="657">
        <v>167412675.31231594</v>
      </c>
      <c r="D10" s="657">
        <v>515109.87543624616</v>
      </c>
    </row>
    <row r="11" spans="1:4">
      <c r="A11" s="426">
        <v>3.1</v>
      </c>
      <c r="B11" s="425" t="s">
        <v>458</v>
      </c>
      <c r="C11" s="657">
        <v>34617125.28239999</v>
      </c>
      <c r="D11" s="657">
        <v>0</v>
      </c>
    </row>
    <row r="12" spans="1:4">
      <c r="A12" s="426">
        <v>3.2</v>
      </c>
      <c r="B12" s="425" t="s">
        <v>666</v>
      </c>
      <c r="C12" s="657">
        <v>40199897.37031541</v>
      </c>
      <c r="D12" s="657">
        <v>234483.20857367048</v>
      </c>
    </row>
    <row r="13" spans="1:4">
      <c r="A13" s="426">
        <v>3.3</v>
      </c>
      <c r="B13" s="425" t="s">
        <v>528</v>
      </c>
      <c r="C13" s="657">
        <v>92595652.659600526</v>
      </c>
      <c r="D13" s="657">
        <v>280626.66686257569</v>
      </c>
    </row>
    <row r="14" spans="1:4">
      <c r="A14" s="424">
        <v>4</v>
      </c>
      <c r="B14" s="423" t="s">
        <v>665</v>
      </c>
      <c r="C14" s="657">
        <v>942747.85554775619</v>
      </c>
      <c r="D14" s="657">
        <v>5485.7857552531441</v>
      </c>
    </row>
    <row r="15" spans="1:4">
      <c r="A15" s="422">
        <v>5</v>
      </c>
      <c r="B15" s="421" t="s">
        <v>664</v>
      </c>
      <c r="C15" s="658">
        <v>329232901.38198388</v>
      </c>
      <c r="D15" s="658">
        <v>3831812.8778999983</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85" zoomScaleNormal="85" workbookViewId="0"/>
  </sheetViews>
  <sheetFormatPr defaultColWidth="9.1796875" defaultRowHeight="12"/>
  <cols>
    <col min="1" max="1" width="11.81640625" style="390" bestFit="1" customWidth="1"/>
    <col min="2" max="2" width="128.90625" style="390" bestFit="1" customWidth="1"/>
    <col min="3" max="3" width="37" style="390" customWidth="1"/>
    <col min="4" max="4" width="50.54296875" style="390" customWidth="1"/>
    <col min="5" max="16384" width="9.1796875" style="390"/>
  </cols>
  <sheetData>
    <row r="1" spans="1:4" ht="13">
      <c r="A1" s="319" t="s">
        <v>30</v>
      </c>
      <c r="B1" s="400" t="str">
        <f>'Info '!C2</f>
        <v>JSC TBC Bank</v>
      </c>
    </row>
    <row r="2" spans="1:4">
      <c r="A2" s="320" t="s">
        <v>31</v>
      </c>
      <c r="B2" s="399">
        <f>'1. key ratios '!B2</f>
        <v>45199</v>
      </c>
    </row>
    <row r="3" spans="1:4">
      <c r="A3" s="321" t="s">
        <v>460</v>
      </c>
    </row>
    <row r="4" spans="1:4">
      <c r="A4" s="321"/>
    </row>
    <row r="5" spans="1:4" ht="15" customHeight="1">
      <c r="A5" s="757" t="s">
        <v>530</v>
      </c>
      <c r="B5" s="758"/>
      <c r="C5" s="761" t="s">
        <v>461</v>
      </c>
      <c r="D5" s="761" t="s">
        <v>462</v>
      </c>
    </row>
    <row r="6" spans="1:4">
      <c r="A6" s="759"/>
      <c r="B6" s="760"/>
      <c r="C6" s="761"/>
      <c r="D6" s="761"/>
    </row>
    <row r="7" spans="1:4">
      <c r="A7" s="429">
        <v>1</v>
      </c>
      <c r="B7" s="391" t="s">
        <v>457</v>
      </c>
      <c r="C7" s="659">
        <v>380377545.37759995</v>
      </c>
      <c r="D7" s="663"/>
    </row>
    <row r="8" spans="1:4">
      <c r="A8" s="431">
        <v>2</v>
      </c>
      <c r="B8" s="431" t="s">
        <v>463</v>
      </c>
      <c r="C8" s="659">
        <v>75754726.037456602</v>
      </c>
      <c r="D8" s="663"/>
    </row>
    <row r="9" spans="1:4">
      <c r="A9" s="431">
        <v>3</v>
      </c>
      <c r="B9" s="432" t="s">
        <v>673</v>
      </c>
      <c r="C9" s="659">
        <v>2710889.9340380901</v>
      </c>
      <c r="D9" s="663"/>
    </row>
    <row r="10" spans="1:4">
      <c r="A10" s="431">
        <v>4</v>
      </c>
      <c r="B10" s="431" t="s">
        <v>464</v>
      </c>
      <c r="C10" s="659">
        <v>88375413.782794714</v>
      </c>
      <c r="D10" s="663"/>
    </row>
    <row r="11" spans="1:4">
      <c r="A11" s="431">
        <v>5</v>
      </c>
      <c r="B11" s="430" t="s">
        <v>672</v>
      </c>
      <c r="C11" s="659">
        <v>14652705.222905001</v>
      </c>
      <c r="D11" s="663"/>
    </row>
    <row r="12" spans="1:4">
      <c r="A12" s="431">
        <v>6</v>
      </c>
      <c r="B12" s="430" t="s">
        <v>465</v>
      </c>
      <c r="C12" s="659">
        <v>31382464.7452332</v>
      </c>
      <c r="D12" s="663"/>
    </row>
    <row r="13" spans="1:4">
      <c r="A13" s="431">
        <v>7</v>
      </c>
      <c r="B13" s="430" t="s">
        <v>468</v>
      </c>
      <c r="C13" s="659">
        <v>24166609.9769856</v>
      </c>
      <c r="D13" s="663"/>
    </row>
    <row r="14" spans="1:4">
      <c r="A14" s="431">
        <v>8</v>
      </c>
      <c r="B14" s="430" t="s">
        <v>466</v>
      </c>
      <c r="C14" s="659">
        <v>17853222</v>
      </c>
      <c r="D14" s="659">
        <v>0</v>
      </c>
    </row>
    <row r="15" spans="1:4">
      <c r="A15" s="431">
        <v>9</v>
      </c>
      <c r="B15" s="430" t="s">
        <v>467</v>
      </c>
      <c r="C15" s="659">
        <v>0</v>
      </c>
      <c r="D15" s="659">
        <v>0</v>
      </c>
    </row>
    <row r="16" spans="1:4">
      <c r="A16" s="431">
        <v>10</v>
      </c>
      <c r="B16" s="430" t="s">
        <v>469</v>
      </c>
      <c r="C16" s="659">
        <v>0</v>
      </c>
      <c r="D16" s="659">
        <v>0</v>
      </c>
    </row>
    <row r="17" spans="1:4">
      <c r="A17" s="431">
        <v>11</v>
      </c>
      <c r="B17" s="430" t="s">
        <v>671</v>
      </c>
      <c r="C17" s="659">
        <v>320411.83767091302</v>
      </c>
      <c r="D17" s="663"/>
    </row>
    <row r="18" spans="1:4">
      <c r="A18" s="429">
        <v>12</v>
      </c>
      <c r="B18" s="428" t="s">
        <v>459</v>
      </c>
      <c r="C18" s="661">
        <v>370467747.56629997</v>
      </c>
      <c r="D18" s="663"/>
    </row>
    <row r="21" spans="1:4">
      <c r="B21" s="319"/>
    </row>
    <row r="22" spans="1:4">
      <c r="B22" s="320"/>
    </row>
    <row r="23" spans="1:4">
      <c r="B23" s="321"/>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70" zoomScaleNormal="70" workbookViewId="0"/>
  </sheetViews>
  <sheetFormatPr defaultColWidth="9.1796875" defaultRowHeight="12"/>
  <cols>
    <col min="1" max="1" width="11.81640625" style="414" bestFit="1" customWidth="1"/>
    <col min="2" max="2" width="63.90625" style="414" customWidth="1"/>
    <col min="3" max="3" width="15.54296875" style="414" customWidth="1"/>
    <col min="4" max="18" width="22.1796875" style="414" customWidth="1"/>
    <col min="19" max="19" width="23.1796875" style="414" bestFit="1" customWidth="1"/>
    <col min="20" max="26" width="22.1796875" style="414" customWidth="1"/>
    <col min="27" max="27" width="23.1796875" style="414" bestFit="1" customWidth="1"/>
    <col min="28" max="28" width="20" style="414" customWidth="1"/>
    <col min="29" max="16384" width="9.1796875" style="414"/>
  </cols>
  <sheetData>
    <row r="1" spans="1:28" ht="13">
      <c r="A1" s="319" t="s">
        <v>30</v>
      </c>
      <c r="B1" s="400" t="str">
        <f>'Info '!C2</f>
        <v>JSC TBC Bank</v>
      </c>
    </row>
    <row r="2" spans="1:28">
      <c r="A2" s="320" t="s">
        <v>31</v>
      </c>
      <c r="B2" s="399">
        <f>'1. key ratios '!B2</f>
        <v>45199</v>
      </c>
      <c r="C2" s="415"/>
    </row>
    <row r="3" spans="1:28">
      <c r="A3" s="321" t="s">
        <v>470</v>
      </c>
    </row>
    <row r="5" spans="1:28" ht="15" customHeight="1">
      <c r="A5" s="763" t="s">
        <v>685</v>
      </c>
      <c r="B5" s="764"/>
      <c r="C5" s="769" t="s">
        <v>471</v>
      </c>
      <c r="D5" s="770"/>
      <c r="E5" s="770"/>
      <c r="F5" s="770"/>
      <c r="G5" s="770"/>
      <c r="H5" s="770"/>
      <c r="I5" s="770"/>
      <c r="J5" s="770"/>
      <c r="K5" s="770"/>
      <c r="L5" s="770"/>
      <c r="M5" s="770"/>
      <c r="N5" s="770"/>
      <c r="O5" s="770"/>
      <c r="P5" s="770"/>
      <c r="Q5" s="770"/>
      <c r="R5" s="770"/>
      <c r="S5" s="770"/>
      <c r="T5" s="444"/>
      <c r="U5" s="444"/>
      <c r="V5" s="444"/>
      <c r="W5" s="444"/>
      <c r="X5" s="444"/>
      <c r="Y5" s="444"/>
      <c r="Z5" s="444"/>
      <c r="AA5" s="443"/>
      <c r="AB5" s="436"/>
    </row>
    <row r="6" spans="1:28" ht="12" customHeight="1">
      <c r="A6" s="765"/>
      <c r="B6" s="766"/>
      <c r="C6" s="771" t="s">
        <v>64</v>
      </c>
      <c r="D6" s="773" t="s">
        <v>684</v>
      </c>
      <c r="E6" s="773"/>
      <c r="F6" s="773"/>
      <c r="G6" s="773"/>
      <c r="H6" s="773" t="s">
        <v>683</v>
      </c>
      <c r="I6" s="773"/>
      <c r="J6" s="773"/>
      <c r="K6" s="773"/>
      <c r="L6" s="442"/>
      <c r="M6" s="774" t="s">
        <v>682</v>
      </c>
      <c r="N6" s="774"/>
      <c r="O6" s="774"/>
      <c r="P6" s="774"/>
      <c r="Q6" s="774"/>
      <c r="R6" s="774"/>
      <c r="S6" s="754"/>
      <c r="T6" s="441"/>
      <c r="U6" s="762" t="s">
        <v>681</v>
      </c>
      <c r="V6" s="762"/>
      <c r="W6" s="762"/>
      <c r="X6" s="762"/>
      <c r="Y6" s="762"/>
      <c r="Z6" s="762"/>
      <c r="AA6" s="755"/>
      <c r="AB6" s="440"/>
    </row>
    <row r="7" spans="1:28">
      <c r="A7" s="767"/>
      <c r="B7" s="768"/>
      <c r="C7" s="772"/>
      <c r="D7" s="439"/>
      <c r="E7" s="437" t="s">
        <v>472</v>
      </c>
      <c r="F7" s="411" t="s">
        <v>679</v>
      </c>
      <c r="G7" s="413" t="s">
        <v>680</v>
      </c>
      <c r="H7" s="415"/>
      <c r="I7" s="437" t="s">
        <v>472</v>
      </c>
      <c r="J7" s="411" t="s">
        <v>679</v>
      </c>
      <c r="K7" s="413" t="s">
        <v>680</v>
      </c>
      <c r="L7" s="438"/>
      <c r="M7" s="437" t="s">
        <v>472</v>
      </c>
      <c r="N7" s="437" t="s">
        <v>679</v>
      </c>
      <c r="O7" s="437" t="s">
        <v>678</v>
      </c>
      <c r="P7" s="437" t="s">
        <v>677</v>
      </c>
      <c r="Q7" s="437" t="s">
        <v>676</v>
      </c>
      <c r="R7" s="411" t="s">
        <v>675</v>
      </c>
      <c r="S7" s="437" t="s">
        <v>674</v>
      </c>
      <c r="T7" s="438"/>
      <c r="U7" s="437" t="s">
        <v>472</v>
      </c>
      <c r="V7" s="437" t="s">
        <v>679</v>
      </c>
      <c r="W7" s="437" t="s">
        <v>678</v>
      </c>
      <c r="X7" s="437" t="s">
        <v>677</v>
      </c>
      <c r="Y7" s="437" t="s">
        <v>676</v>
      </c>
      <c r="Z7" s="411" t="s">
        <v>675</v>
      </c>
      <c r="AA7" s="437" t="s">
        <v>674</v>
      </c>
      <c r="AB7" s="436"/>
    </row>
    <row r="8" spans="1:28">
      <c r="A8" s="435">
        <v>1</v>
      </c>
      <c r="B8" s="407" t="s">
        <v>473</v>
      </c>
      <c r="C8" s="661">
        <v>19720899671.15522</v>
      </c>
      <c r="D8" s="661">
        <v>18078342332.872101</v>
      </c>
      <c r="E8" s="661">
        <v>278880681.23875302</v>
      </c>
      <c r="F8" s="661">
        <v>0</v>
      </c>
      <c r="G8" s="661">
        <v>0</v>
      </c>
      <c r="H8" s="661">
        <v>1272089590.7167912</v>
      </c>
      <c r="I8" s="661">
        <v>210931840.56114396</v>
      </c>
      <c r="J8" s="661">
        <v>125100571.82985406</v>
      </c>
      <c r="K8" s="661">
        <v>13763.301606000001</v>
      </c>
      <c r="L8" s="661">
        <v>370243940.50248307</v>
      </c>
      <c r="M8" s="661">
        <v>26710676.234539002</v>
      </c>
      <c r="N8" s="661">
        <v>38941504.728505999</v>
      </c>
      <c r="O8" s="661">
        <v>76433151.101464987</v>
      </c>
      <c r="P8" s="661">
        <v>47500014.104214996</v>
      </c>
      <c r="Q8" s="661">
        <v>65933500.741499007</v>
      </c>
      <c r="R8" s="661">
        <v>35735845.395659</v>
      </c>
      <c r="S8" s="661">
        <v>3591940.4345790003</v>
      </c>
      <c r="T8" s="661">
        <v>223807.063849</v>
      </c>
      <c r="U8" s="661">
        <v>0</v>
      </c>
      <c r="V8" s="661">
        <v>3208.2742319999998</v>
      </c>
      <c r="W8" s="661">
        <v>0</v>
      </c>
      <c r="X8" s="661">
        <v>1337.3555389999999</v>
      </c>
      <c r="Y8" s="661">
        <v>0</v>
      </c>
      <c r="Z8" s="661">
        <v>208314.419559</v>
      </c>
      <c r="AA8" s="661">
        <v>0</v>
      </c>
      <c r="AB8" s="433"/>
    </row>
    <row r="9" spans="1:28">
      <c r="A9" s="402">
        <v>1.1000000000000001</v>
      </c>
      <c r="B9" s="434" t="s">
        <v>474</v>
      </c>
      <c r="C9" s="664">
        <v>0</v>
      </c>
      <c r="D9" s="664">
        <v>0</v>
      </c>
      <c r="E9" s="664">
        <v>0</v>
      </c>
      <c r="F9" s="664">
        <v>0</v>
      </c>
      <c r="G9" s="664">
        <v>0</v>
      </c>
      <c r="H9" s="664">
        <v>0</v>
      </c>
      <c r="I9" s="664">
        <v>0</v>
      </c>
      <c r="J9" s="664">
        <v>0</v>
      </c>
      <c r="K9" s="664">
        <v>0</v>
      </c>
      <c r="L9" s="664">
        <v>0</v>
      </c>
      <c r="M9" s="664">
        <v>0</v>
      </c>
      <c r="N9" s="664">
        <v>0</v>
      </c>
      <c r="O9" s="664">
        <v>0</v>
      </c>
      <c r="P9" s="664">
        <v>0</v>
      </c>
      <c r="Q9" s="664">
        <v>0</v>
      </c>
      <c r="R9" s="664">
        <v>0</v>
      </c>
      <c r="S9" s="664">
        <v>0</v>
      </c>
      <c r="T9" s="664">
        <v>0</v>
      </c>
      <c r="U9" s="664">
        <v>0</v>
      </c>
      <c r="V9" s="664">
        <v>0</v>
      </c>
      <c r="W9" s="664">
        <v>0</v>
      </c>
      <c r="X9" s="664">
        <v>0</v>
      </c>
      <c r="Y9" s="664">
        <v>0</v>
      </c>
      <c r="Z9" s="664">
        <v>0</v>
      </c>
      <c r="AA9" s="664">
        <v>0</v>
      </c>
      <c r="AB9" s="433"/>
    </row>
    <row r="10" spans="1:28">
      <c r="A10" s="402">
        <v>1.2</v>
      </c>
      <c r="B10" s="434" t="s">
        <v>475</v>
      </c>
      <c r="C10" s="664">
        <v>0</v>
      </c>
      <c r="D10" s="664">
        <v>0</v>
      </c>
      <c r="E10" s="664">
        <v>0</v>
      </c>
      <c r="F10" s="664">
        <v>0</v>
      </c>
      <c r="G10" s="664">
        <v>0</v>
      </c>
      <c r="H10" s="664">
        <v>0</v>
      </c>
      <c r="I10" s="664">
        <v>0</v>
      </c>
      <c r="J10" s="664">
        <v>0</v>
      </c>
      <c r="K10" s="664">
        <v>0</v>
      </c>
      <c r="L10" s="664">
        <v>0</v>
      </c>
      <c r="M10" s="664">
        <v>0</v>
      </c>
      <c r="N10" s="664">
        <v>0</v>
      </c>
      <c r="O10" s="664">
        <v>0</v>
      </c>
      <c r="P10" s="664">
        <v>0</v>
      </c>
      <c r="Q10" s="664">
        <v>0</v>
      </c>
      <c r="R10" s="664">
        <v>0</v>
      </c>
      <c r="S10" s="664">
        <v>0</v>
      </c>
      <c r="T10" s="664">
        <v>0</v>
      </c>
      <c r="U10" s="664">
        <v>0</v>
      </c>
      <c r="V10" s="664">
        <v>0</v>
      </c>
      <c r="W10" s="664">
        <v>0</v>
      </c>
      <c r="X10" s="664">
        <v>0</v>
      </c>
      <c r="Y10" s="664">
        <v>0</v>
      </c>
      <c r="Z10" s="664">
        <v>0</v>
      </c>
      <c r="AA10" s="664">
        <v>0</v>
      </c>
      <c r="AB10" s="433"/>
    </row>
    <row r="11" spans="1:28">
      <c r="A11" s="402">
        <v>1.3</v>
      </c>
      <c r="B11" s="434" t="s">
        <v>476</v>
      </c>
      <c r="C11" s="664">
        <v>263514.27002699999</v>
      </c>
      <c r="D11" s="664">
        <v>263514.27002699999</v>
      </c>
      <c r="E11" s="664">
        <v>0</v>
      </c>
      <c r="F11" s="664">
        <v>0</v>
      </c>
      <c r="G11" s="664">
        <v>0</v>
      </c>
      <c r="H11" s="664">
        <v>0</v>
      </c>
      <c r="I11" s="664">
        <v>0</v>
      </c>
      <c r="J11" s="664">
        <v>0</v>
      </c>
      <c r="K11" s="664">
        <v>0</v>
      </c>
      <c r="L11" s="664">
        <v>0</v>
      </c>
      <c r="M11" s="664">
        <v>0</v>
      </c>
      <c r="N11" s="664">
        <v>0</v>
      </c>
      <c r="O11" s="664">
        <v>0</v>
      </c>
      <c r="P11" s="664">
        <v>0</v>
      </c>
      <c r="Q11" s="664">
        <v>0</v>
      </c>
      <c r="R11" s="664">
        <v>0</v>
      </c>
      <c r="S11" s="664">
        <v>0</v>
      </c>
      <c r="T11" s="664">
        <v>0</v>
      </c>
      <c r="U11" s="664">
        <v>0</v>
      </c>
      <c r="V11" s="664">
        <v>0</v>
      </c>
      <c r="W11" s="664">
        <v>0</v>
      </c>
      <c r="X11" s="664">
        <v>0</v>
      </c>
      <c r="Y11" s="664">
        <v>0</v>
      </c>
      <c r="Z11" s="664">
        <v>0</v>
      </c>
      <c r="AA11" s="664">
        <v>0</v>
      </c>
      <c r="AB11" s="433"/>
    </row>
    <row r="12" spans="1:28">
      <c r="A12" s="402">
        <v>1.4</v>
      </c>
      <c r="B12" s="434" t="s">
        <v>477</v>
      </c>
      <c r="C12" s="664">
        <v>281967840.15454</v>
      </c>
      <c r="D12" s="664">
        <v>281180924.36973196</v>
      </c>
      <c r="E12" s="664">
        <v>0</v>
      </c>
      <c r="F12" s="664">
        <v>0</v>
      </c>
      <c r="G12" s="664">
        <v>0</v>
      </c>
      <c r="H12" s="664">
        <v>10125.663114999999</v>
      </c>
      <c r="I12" s="664">
        <v>0</v>
      </c>
      <c r="J12" s="664">
        <v>0</v>
      </c>
      <c r="K12" s="664">
        <v>0</v>
      </c>
      <c r="L12" s="664">
        <v>776790.12169300008</v>
      </c>
      <c r="M12" s="664">
        <v>0</v>
      </c>
      <c r="N12" s="664">
        <v>0</v>
      </c>
      <c r="O12" s="664">
        <v>0</v>
      </c>
      <c r="P12" s="664">
        <v>0</v>
      </c>
      <c r="Q12" s="664">
        <v>0</v>
      </c>
      <c r="R12" s="664">
        <v>564407.63042200007</v>
      </c>
      <c r="S12" s="664">
        <v>206274.18623399999</v>
      </c>
      <c r="T12" s="664">
        <v>0</v>
      </c>
      <c r="U12" s="664">
        <v>0</v>
      </c>
      <c r="V12" s="664">
        <v>0</v>
      </c>
      <c r="W12" s="664">
        <v>0</v>
      </c>
      <c r="X12" s="664">
        <v>0</v>
      </c>
      <c r="Y12" s="664">
        <v>0</v>
      </c>
      <c r="Z12" s="664">
        <v>0</v>
      </c>
      <c r="AA12" s="664">
        <v>0</v>
      </c>
      <c r="AB12" s="433"/>
    </row>
    <row r="13" spans="1:28">
      <c r="A13" s="402">
        <v>1.5</v>
      </c>
      <c r="B13" s="434" t="s">
        <v>478</v>
      </c>
      <c r="C13" s="664">
        <v>9184465017.2178574</v>
      </c>
      <c r="D13" s="664">
        <v>8560527116.9337482</v>
      </c>
      <c r="E13" s="664">
        <v>215078448.83567104</v>
      </c>
      <c r="F13" s="664">
        <v>0</v>
      </c>
      <c r="G13" s="664">
        <v>0</v>
      </c>
      <c r="H13" s="664">
        <v>425554975.76610994</v>
      </c>
      <c r="I13" s="664">
        <v>84050596.601495996</v>
      </c>
      <c r="J13" s="664">
        <v>28688066.640338</v>
      </c>
      <c r="K13" s="664">
        <v>13763.301606000001</v>
      </c>
      <c r="L13" s="664">
        <v>198174610.09844005</v>
      </c>
      <c r="M13" s="664">
        <v>14681605.332527</v>
      </c>
      <c r="N13" s="664">
        <v>11881184.812646996</v>
      </c>
      <c r="O13" s="664">
        <v>19956428.672650997</v>
      </c>
      <c r="P13" s="664">
        <v>30166403.534503996</v>
      </c>
      <c r="Q13" s="664">
        <v>48125406.137952007</v>
      </c>
      <c r="R13" s="664">
        <v>21417615.201561</v>
      </c>
      <c r="S13" s="664">
        <v>3172044.6210690001</v>
      </c>
      <c r="T13" s="664">
        <v>208314.419559</v>
      </c>
      <c r="U13" s="664">
        <v>0</v>
      </c>
      <c r="V13" s="664">
        <v>0</v>
      </c>
      <c r="W13" s="664">
        <v>0</v>
      </c>
      <c r="X13" s="664">
        <v>0</v>
      </c>
      <c r="Y13" s="664">
        <v>0</v>
      </c>
      <c r="Z13" s="664">
        <v>208314.419559</v>
      </c>
      <c r="AA13" s="664">
        <v>0</v>
      </c>
      <c r="AB13" s="433"/>
    </row>
    <row r="14" spans="1:28">
      <c r="A14" s="402">
        <v>1.6</v>
      </c>
      <c r="B14" s="434" t="s">
        <v>479</v>
      </c>
      <c r="C14" s="664">
        <v>10254203299.512798</v>
      </c>
      <c r="D14" s="664">
        <v>9236370777.2985916</v>
      </c>
      <c r="E14" s="664">
        <v>63802232.403081991</v>
      </c>
      <c r="F14" s="664">
        <v>0</v>
      </c>
      <c r="G14" s="664">
        <v>0</v>
      </c>
      <c r="H14" s="664">
        <v>846524489.28756607</v>
      </c>
      <c r="I14" s="664">
        <v>126881243.95964797</v>
      </c>
      <c r="J14" s="664">
        <v>96412505.189516053</v>
      </c>
      <c r="K14" s="664">
        <v>0</v>
      </c>
      <c r="L14" s="664">
        <v>171292540.28235003</v>
      </c>
      <c r="M14" s="664">
        <v>12029070.902012004</v>
      </c>
      <c r="N14" s="664">
        <v>27060319.915858999</v>
      </c>
      <c r="O14" s="664">
        <v>56476722.428813986</v>
      </c>
      <c r="P14" s="664">
        <v>17333610.569711</v>
      </c>
      <c r="Q14" s="664">
        <v>17808094.603547003</v>
      </c>
      <c r="R14" s="664">
        <v>13753822.563675996</v>
      </c>
      <c r="S14" s="664">
        <v>213621.62727600001</v>
      </c>
      <c r="T14" s="664">
        <v>15492.64429</v>
      </c>
      <c r="U14" s="664">
        <v>0</v>
      </c>
      <c r="V14" s="664">
        <v>3208.2742319999998</v>
      </c>
      <c r="W14" s="664">
        <v>0</v>
      </c>
      <c r="X14" s="664">
        <v>1337.3555389999999</v>
      </c>
      <c r="Y14" s="664">
        <v>0</v>
      </c>
      <c r="Z14" s="664">
        <v>0</v>
      </c>
      <c r="AA14" s="664">
        <v>0</v>
      </c>
      <c r="AB14" s="433"/>
    </row>
    <row r="15" spans="1:28">
      <c r="A15" s="435">
        <v>2</v>
      </c>
      <c r="B15" s="419" t="s">
        <v>480</v>
      </c>
      <c r="C15" s="661">
        <v>3098921524.4473548</v>
      </c>
      <c r="D15" s="661">
        <v>3098921524.4473548</v>
      </c>
      <c r="E15" s="661">
        <v>0</v>
      </c>
      <c r="F15" s="661">
        <v>0</v>
      </c>
      <c r="G15" s="661">
        <v>0</v>
      </c>
      <c r="H15" s="661">
        <v>0</v>
      </c>
      <c r="I15" s="661">
        <v>0</v>
      </c>
      <c r="J15" s="661">
        <v>0</v>
      </c>
      <c r="K15" s="661">
        <v>0</v>
      </c>
      <c r="L15" s="661">
        <v>0</v>
      </c>
      <c r="M15" s="661">
        <v>0</v>
      </c>
      <c r="N15" s="661">
        <v>0</v>
      </c>
      <c r="O15" s="661">
        <v>0</v>
      </c>
      <c r="P15" s="661">
        <v>0</v>
      </c>
      <c r="Q15" s="661">
        <v>0</v>
      </c>
      <c r="R15" s="661">
        <v>0</v>
      </c>
      <c r="S15" s="661">
        <v>0</v>
      </c>
      <c r="T15" s="661">
        <v>0</v>
      </c>
      <c r="U15" s="661">
        <v>0</v>
      </c>
      <c r="V15" s="661">
        <v>0</v>
      </c>
      <c r="W15" s="661">
        <v>0</v>
      </c>
      <c r="X15" s="661">
        <v>0</v>
      </c>
      <c r="Y15" s="661">
        <v>0</v>
      </c>
      <c r="Z15" s="661">
        <v>0</v>
      </c>
      <c r="AA15" s="661">
        <v>0</v>
      </c>
      <c r="AB15" s="433"/>
    </row>
    <row r="16" spans="1:28">
      <c r="A16" s="402">
        <v>2.1</v>
      </c>
      <c r="B16" s="434" t="s">
        <v>474</v>
      </c>
      <c r="C16" s="661">
        <v>0</v>
      </c>
      <c r="D16" s="661">
        <v>0</v>
      </c>
      <c r="E16" s="661">
        <v>0</v>
      </c>
      <c r="F16" s="661">
        <v>0</v>
      </c>
      <c r="G16" s="661">
        <v>0</v>
      </c>
      <c r="H16" s="661">
        <v>0</v>
      </c>
      <c r="I16" s="661">
        <v>0</v>
      </c>
      <c r="J16" s="661">
        <v>0</v>
      </c>
      <c r="K16" s="661">
        <v>0</v>
      </c>
      <c r="L16" s="661">
        <v>0</v>
      </c>
      <c r="M16" s="661">
        <v>0</v>
      </c>
      <c r="N16" s="661">
        <v>0</v>
      </c>
      <c r="O16" s="661">
        <v>0</v>
      </c>
      <c r="P16" s="661">
        <v>0</v>
      </c>
      <c r="Q16" s="661">
        <v>0</v>
      </c>
      <c r="R16" s="661">
        <v>0</v>
      </c>
      <c r="S16" s="661">
        <v>0</v>
      </c>
      <c r="T16" s="661">
        <v>0</v>
      </c>
      <c r="U16" s="661">
        <v>0</v>
      </c>
      <c r="V16" s="661">
        <v>0</v>
      </c>
      <c r="W16" s="661">
        <v>0</v>
      </c>
      <c r="X16" s="661">
        <v>0</v>
      </c>
      <c r="Y16" s="661">
        <v>0</v>
      </c>
      <c r="Z16" s="661">
        <v>0</v>
      </c>
      <c r="AA16" s="661">
        <v>0</v>
      </c>
      <c r="AB16" s="433"/>
    </row>
    <row r="17" spans="1:28">
      <c r="A17" s="402">
        <v>2.2000000000000002</v>
      </c>
      <c r="B17" s="434" t="s">
        <v>475</v>
      </c>
      <c r="C17" s="661">
        <v>1730411952.9122381</v>
      </c>
      <c r="D17" s="661">
        <v>1730411952.9122381</v>
      </c>
      <c r="E17" s="661">
        <v>0</v>
      </c>
      <c r="F17" s="661">
        <v>0</v>
      </c>
      <c r="G17" s="661">
        <v>0</v>
      </c>
      <c r="H17" s="661">
        <v>0</v>
      </c>
      <c r="I17" s="661">
        <v>0</v>
      </c>
      <c r="J17" s="661">
        <v>0</v>
      </c>
      <c r="K17" s="661">
        <v>0</v>
      </c>
      <c r="L17" s="661">
        <v>0</v>
      </c>
      <c r="M17" s="661">
        <v>0</v>
      </c>
      <c r="N17" s="661">
        <v>0</v>
      </c>
      <c r="O17" s="661">
        <v>0</v>
      </c>
      <c r="P17" s="661">
        <v>0</v>
      </c>
      <c r="Q17" s="661">
        <v>0</v>
      </c>
      <c r="R17" s="661">
        <v>0</v>
      </c>
      <c r="S17" s="661">
        <v>0</v>
      </c>
      <c r="T17" s="661">
        <v>0</v>
      </c>
      <c r="U17" s="661">
        <v>0</v>
      </c>
      <c r="V17" s="661">
        <v>0</v>
      </c>
      <c r="W17" s="661">
        <v>0</v>
      </c>
      <c r="X17" s="661">
        <v>0</v>
      </c>
      <c r="Y17" s="661">
        <v>0</v>
      </c>
      <c r="Z17" s="661">
        <v>0</v>
      </c>
      <c r="AA17" s="661">
        <v>0</v>
      </c>
      <c r="AB17" s="433"/>
    </row>
    <row r="18" spans="1:28">
      <c r="A18" s="402">
        <v>2.2999999999999998</v>
      </c>
      <c r="B18" s="434" t="s">
        <v>476</v>
      </c>
      <c r="C18" s="659">
        <v>1117091827.5800002</v>
      </c>
      <c r="D18" s="659">
        <v>1117091827.5800002</v>
      </c>
      <c r="E18" s="659">
        <v>0</v>
      </c>
      <c r="F18" s="659">
        <v>0</v>
      </c>
      <c r="G18" s="659">
        <v>0</v>
      </c>
      <c r="H18" s="659">
        <v>0</v>
      </c>
      <c r="I18" s="659">
        <v>0</v>
      </c>
      <c r="J18" s="659">
        <v>0</v>
      </c>
      <c r="K18" s="659">
        <v>0</v>
      </c>
      <c r="L18" s="659">
        <v>0</v>
      </c>
      <c r="M18" s="659">
        <v>0</v>
      </c>
      <c r="N18" s="659">
        <v>0</v>
      </c>
      <c r="O18" s="659">
        <v>0</v>
      </c>
      <c r="P18" s="659">
        <v>0</v>
      </c>
      <c r="Q18" s="659">
        <v>0</v>
      </c>
      <c r="R18" s="659">
        <v>0</v>
      </c>
      <c r="S18" s="659">
        <v>0</v>
      </c>
      <c r="T18" s="659">
        <v>0</v>
      </c>
      <c r="U18" s="659">
        <v>0</v>
      </c>
      <c r="V18" s="659">
        <v>0</v>
      </c>
      <c r="W18" s="659">
        <v>0</v>
      </c>
      <c r="X18" s="659">
        <v>0</v>
      </c>
      <c r="Y18" s="659">
        <v>0</v>
      </c>
      <c r="Z18" s="659">
        <v>0</v>
      </c>
      <c r="AA18" s="659">
        <v>0</v>
      </c>
      <c r="AB18" s="433"/>
    </row>
    <row r="19" spans="1:28">
      <c r="A19" s="402">
        <v>2.4</v>
      </c>
      <c r="B19" s="434" t="s">
        <v>477</v>
      </c>
      <c r="C19" s="659">
        <v>77448305.332019001</v>
      </c>
      <c r="D19" s="659">
        <v>77448305.332019001</v>
      </c>
      <c r="E19" s="659">
        <v>0</v>
      </c>
      <c r="F19" s="659">
        <v>0</v>
      </c>
      <c r="G19" s="659">
        <v>0</v>
      </c>
      <c r="H19" s="659">
        <v>0</v>
      </c>
      <c r="I19" s="659">
        <v>0</v>
      </c>
      <c r="J19" s="659">
        <v>0</v>
      </c>
      <c r="K19" s="659">
        <v>0</v>
      </c>
      <c r="L19" s="659">
        <v>0</v>
      </c>
      <c r="M19" s="659">
        <v>0</v>
      </c>
      <c r="N19" s="659">
        <v>0</v>
      </c>
      <c r="O19" s="659">
        <v>0</v>
      </c>
      <c r="P19" s="659">
        <v>0</v>
      </c>
      <c r="Q19" s="659">
        <v>0</v>
      </c>
      <c r="R19" s="659">
        <v>0</v>
      </c>
      <c r="S19" s="659">
        <v>0</v>
      </c>
      <c r="T19" s="659">
        <v>0</v>
      </c>
      <c r="U19" s="659">
        <v>0</v>
      </c>
      <c r="V19" s="659">
        <v>0</v>
      </c>
      <c r="W19" s="659">
        <v>0</v>
      </c>
      <c r="X19" s="659">
        <v>0</v>
      </c>
      <c r="Y19" s="659">
        <v>0</v>
      </c>
      <c r="Z19" s="659">
        <v>0</v>
      </c>
      <c r="AA19" s="659">
        <v>0</v>
      </c>
      <c r="AB19" s="433"/>
    </row>
    <row r="20" spans="1:28">
      <c r="A20" s="402">
        <v>2.5</v>
      </c>
      <c r="B20" s="434" t="s">
        <v>478</v>
      </c>
      <c r="C20" s="659">
        <v>173969438.62309802</v>
      </c>
      <c r="D20" s="659">
        <v>173969438.62309802</v>
      </c>
      <c r="E20" s="659">
        <v>0</v>
      </c>
      <c r="F20" s="659">
        <v>0</v>
      </c>
      <c r="G20" s="659">
        <v>0</v>
      </c>
      <c r="H20" s="659">
        <v>0</v>
      </c>
      <c r="I20" s="659">
        <v>0</v>
      </c>
      <c r="J20" s="659">
        <v>0</v>
      </c>
      <c r="K20" s="659">
        <v>0</v>
      </c>
      <c r="L20" s="659">
        <v>0</v>
      </c>
      <c r="M20" s="659">
        <v>0</v>
      </c>
      <c r="N20" s="659">
        <v>0</v>
      </c>
      <c r="O20" s="659">
        <v>0</v>
      </c>
      <c r="P20" s="659">
        <v>0</v>
      </c>
      <c r="Q20" s="659">
        <v>0</v>
      </c>
      <c r="R20" s="659">
        <v>0</v>
      </c>
      <c r="S20" s="659">
        <v>0</v>
      </c>
      <c r="T20" s="659">
        <v>0</v>
      </c>
      <c r="U20" s="659">
        <v>0</v>
      </c>
      <c r="V20" s="659">
        <v>0</v>
      </c>
      <c r="W20" s="659">
        <v>0</v>
      </c>
      <c r="X20" s="659">
        <v>0</v>
      </c>
      <c r="Y20" s="659">
        <v>0</v>
      </c>
      <c r="Z20" s="659">
        <v>0</v>
      </c>
      <c r="AA20" s="659">
        <v>0</v>
      </c>
      <c r="AB20" s="433"/>
    </row>
    <row r="21" spans="1:28">
      <c r="A21" s="402">
        <v>2.6</v>
      </c>
      <c r="B21" s="434" t="s">
        <v>479</v>
      </c>
      <c r="C21" s="659">
        <v>0</v>
      </c>
      <c r="D21" s="659">
        <v>0</v>
      </c>
      <c r="E21" s="659">
        <v>0</v>
      </c>
      <c r="F21" s="659">
        <v>0</v>
      </c>
      <c r="G21" s="659">
        <v>0</v>
      </c>
      <c r="H21" s="659">
        <v>0</v>
      </c>
      <c r="I21" s="659">
        <v>0</v>
      </c>
      <c r="J21" s="659">
        <v>0</v>
      </c>
      <c r="K21" s="659">
        <v>0</v>
      </c>
      <c r="L21" s="659">
        <v>0</v>
      </c>
      <c r="M21" s="659">
        <v>0</v>
      </c>
      <c r="N21" s="659">
        <v>0</v>
      </c>
      <c r="O21" s="659">
        <v>0</v>
      </c>
      <c r="P21" s="659">
        <v>0</v>
      </c>
      <c r="Q21" s="659">
        <v>0</v>
      </c>
      <c r="R21" s="659">
        <v>0</v>
      </c>
      <c r="S21" s="659">
        <v>0</v>
      </c>
      <c r="T21" s="659">
        <v>0</v>
      </c>
      <c r="U21" s="659">
        <v>0</v>
      </c>
      <c r="V21" s="659">
        <v>0</v>
      </c>
      <c r="W21" s="659">
        <v>0</v>
      </c>
      <c r="X21" s="659">
        <v>0</v>
      </c>
      <c r="Y21" s="659">
        <v>0</v>
      </c>
      <c r="Z21" s="659">
        <v>0</v>
      </c>
      <c r="AA21" s="659">
        <v>0</v>
      </c>
      <c r="AB21" s="433"/>
    </row>
    <row r="22" spans="1:28">
      <c r="A22" s="435">
        <v>3</v>
      </c>
      <c r="B22" s="407" t="s">
        <v>520</v>
      </c>
      <c r="C22" s="661">
        <v>3373556048.2952566</v>
      </c>
      <c r="D22" s="661">
        <v>3303136820.2011542</v>
      </c>
      <c r="E22" s="665"/>
      <c r="F22" s="665"/>
      <c r="G22" s="665"/>
      <c r="H22" s="661">
        <v>35542111.961126</v>
      </c>
      <c r="I22" s="665"/>
      <c r="J22" s="665"/>
      <c r="K22" s="665"/>
      <c r="L22" s="661">
        <v>34877116.132976003</v>
      </c>
      <c r="M22" s="665"/>
      <c r="N22" s="665"/>
      <c r="O22" s="665"/>
      <c r="P22" s="665"/>
      <c r="Q22" s="665"/>
      <c r="R22" s="665"/>
      <c r="S22" s="665"/>
      <c r="T22" s="661">
        <v>0</v>
      </c>
      <c r="U22" s="665"/>
      <c r="V22" s="665"/>
      <c r="W22" s="665"/>
      <c r="X22" s="665"/>
      <c r="Y22" s="665"/>
      <c r="Z22" s="665"/>
      <c r="AA22" s="665"/>
      <c r="AB22" s="433"/>
    </row>
    <row r="23" spans="1:28">
      <c r="A23" s="402">
        <v>3.1</v>
      </c>
      <c r="B23" s="434" t="s">
        <v>474</v>
      </c>
      <c r="C23" s="659">
        <v>0</v>
      </c>
      <c r="D23" s="659">
        <v>0</v>
      </c>
      <c r="E23" s="665"/>
      <c r="F23" s="665"/>
      <c r="G23" s="665"/>
      <c r="H23" s="659">
        <v>0</v>
      </c>
      <c r="I23" s="665"/>
      <c r="J23" s="665"/>
      <c r="K23" s="665"/>
      <c r="L23" s="661">
        <v>0</v>
      </c>
      <c r="M23" s="665"/>
      <c r="N23" s="665"/>
      <c r="O23" s="665"/>
      <c r="P23" s="665"/>
      <c r="Q23" s="665"/>
      <c r="R23" s="665"/>
      <c r="S23" s="665"/>
      <c r="T23" s="661">
        <v>0</v>
      </c>
      <c r="U23" s="665"/>
      <c r="V23" s="665"/>
      <c r="W23" s="665"/>
      <c r="X23" s="665"/>
      <c r="Y23" s="665"/>
      <c r="Z23" s="665"/>
      <c r="AA23" s="665"/>
      <c r="AB23" s="433"/>
    </row>
    <row r="24" spans="1:28">
      <c r="A24" s="402">
        <v>3.2</v>
      </c>
      <c r="B24" s="434" t="s">
        <v>475</v>
      </c>
      <c r="C24" s="659">
        <v>0</v>
      </c>
      <c r="D24" s="659">
        <v>0</v>
      </c>
      <c r="E24" s="665"/>
      <c r="F24" s="665"/>
      <c r="G24" s="665"/>
      <c r="H24" s="659">
        <v>0</v>
      </c>
      <c r="I24" s="665"/>
      <c r="J24" s="665"/>
      <c r="K24" s="665"/>
      <c r="L24" s="661">
        <v>0</v>
      </c>
      <c r="M24" s="665"/>
      <c r="N24" s="665"/>
      <c r="O24" s="665"/>
      <c r="P24" s="665"/>
      <c r="Q24" s="665"/>
      <c r="R24" s="665"/>
      <c r="S24" s="665"/>
      <c r="T24" s="661">
        <v>0</v>
      </c>
      <c r="U24" s="665"/>
      <c r="V24" s="665"/>
      <c r="W24" s="665"/>
      <c r="X24" s="665"/>
      <c r="Y24" s="665"/>
      <c r="Z24" s="665"/>
      <c r="AA24" s="665"/>
      <c r="AB24" s="433"/>
    </row>
    <row r="25" spans="1:28">
      <c r="A25" s="402">
        <v>3.3</v>
      </c>
      <c r="B25" s="434" t="s">
        <v>476</v>
      </c>
      <c r="C25" s="659">
        <v>560010448.88808799</v>
      </c>
      <c r="D25" s="659">
        <v>560010448.88808799</v>
      </c>
      <c r="E25" s="665"/>
      <c r="F25" s="665"/>
      <c r="G25" s="665"/>
      <c r="H25" s="659">
        <v>0</v>
      </c>
      <c r="I25" s="665"/>
      <c r="J25" s="665"/>
      <c r="K25" s="665"/>
      <c r="L25" s="661">
        <v>0</v>
      </c>
      <c r="M25" s="665"/>
      <c r="N25" s="665"/>
      <c r="O25" s="665"/>
      <c r="P25" s="665"/>
      <c r="Q25" s="665"/>
      <c r="R25" s="665"/>
      <c r="S25" s="665"/>
      <c r="T25" s="661">
        <v>0</v>
      </c>
      <c r="U25" s="665"/>
      <c r="V25" s="665"/>
      <c r="W25" s="665"/>
      <c r="X25" s="665"/>
      <c r="Y25" s="665"/>
      <c r="Z25" s="665"/>
      <c r="AA25" s="665"/>
      <c r="AB25" s="433"/>
    </row>
    <row r="26" spans="1:28">
      <c r="A26" s="402">
        <v>3.4</v>
      </c>
      <c r="B26" s="434" t="s">
        <v>477</v>
      </c>
      <c r="C26" s="659">
        <v>22729601.310000002</v>
      </c>
      <c r="D26" s="659">
        <v>22729601.310000002</v>
      </c>
      <c r="E26" s="665"/>
      <c r="F26" s="665"/>
      <c r="G26" s="665"/>
      <c r="H26" s="659">
        <v>0</v>
      </c>
      <c r="I26" s="665"/>
      <c r="J26" s="665"/>
      <c r="K26" s="665"/>
      <c r="L26" s="661">
        <v>0</v>
      </c>
      <c r="M26" s="665"/>
      <c r="N26" s="665"/>
      <c r="O26" s="665"/>
      <c r="P26" s="665"/>
      <c r="Q26" s="665"/>
      <c r="R26" s="665"/>
      <c r="S26" s="665"/>
      <c r="T26" s="661">
        <v>0</v>
      </c>
      <c r="U26" s="665"/>
      <c r="V26" s="665"/>
      <c r="W26" s="665"/>
      <c r="X26" s="665"/>
      <c r="Y26" s="665"/>
      <c r="Z26" s="665"/>
      <c r="AA26" s="665"/>
      <c r="AB26" s="433"/>
    </row>
    <row r="27" spans="1:28">
      <c r="A27" s="402">
        <v>3.5</v>
      </c>
      <c r="B27" s="434" t="s">
        <v>478</v>
      </c>
      <c r="C27" s="659">
        <v>2547533228.1155763</v>
      </c>
      <c r="D27" s="659">
        <v>2487625629.4444232</v>
      </c>
      <c r="E27" s="665"/>
      <c r="F27" s="665"/>
      <c r="G27" s="665"/>
      <c r="H27" s="659">
        <v>28023900.674130999</v>
      </c>
      <c r="I27" s="665"/>
      <c r="J27" s="665"/>
      <c r="K27" s="665"/>
      <c r="L27" s="661">
        <v>31883697.997022003</v>
      </c>
      <c r="M27" s="665"/>
      <c r="N27" s="665"/>
      <c r="O27" s="665"/>
      <c r="P27" s="665"/>
      <c r="Q27" s="665"/>
      <c r="R27" s="665"/>
      <c r="S27" s="665"/>
      <c r="T27" s="661">
        <v>0</v>
      </c>
      <c r="U27" s="665"/>
      <c r="V27" s="665"/>
      <c r="W27" s="665"/>
      <c r="X27" s="665"/>
      <c r="Y27" s="665"/>
      <c r="Z27" s="665"/>
      <c r="AA27" s="665"/>
      <c r="AB27" s="433"/>
    </row>
    <row r="28" spans="1:28">
      <c r="A28" s="402">
        <v>3.6</v>
      </c>
      <c r="B28" s="434" t="s">
        <v>479</v>
      </c>
      <c r="C28" s="659">
        <v>243282769.981592</v>
      </c>
      <c r="D28" s="659">
        <v>232771140.55864301</v>
      </c>
      <c r="E28" s="665"/>
      <c r="F28" s="665"/>
      <c r="G28" s="665"/>
      <c r="H28" s="659">
        <v>7518211.2869950002</v>
      </c>
      <c r="I28" s="665"/>
      <c r="J28" s="665"/>
      <c r="K28" s="665"/>
      <c r="L28" s="661">
        <v>2993418.1359539996</v>
      </c>
      <c r="M28" s="665"/>
      <c r="N28" s="665"/>
      <c r="O28" s="665"/>
      <c r="P28" s="665"/>
      <c r="Q28" s="665"/>
      <c r="R28" s="665"/>
      <c r="S28" s="665"/>
      <c r="T28" s="661">
        <v>0</v>
      </c>
      <c r="U28" s="665"/>
      <c r="V28" s="665"/>
      <c r="W28" s="665"/>
      <c r="X28" s="665"/>
      <c r="Y28" s="665"/>
      <c r="Z28" s="665"/>
      <c r="AA28" s="665"/>
      <c r="AB28" s="433"/>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85" zoomScaleNormal="85" workbookViewId="0"/>
  </sheetViews>
  <sheetFormatPr defaultColWidth="9.1796875" defaultRowHeight="12"/>
  <cols>
    <col min="1" max="1" width="11.81640625" style="414" bestFit="1" customWidth="1"/>
    <col min="2" max="2" width="90.1796875" style="414" bestFit="1" customWidth="1"/>
    <col min="3" max="3" width="20.1796875" style="414" customWidth="1"/>
    <col min="4" max="4" width="22.1796875" style="414" customWidth="1"/>
    <col min="5" max="7" width="17.08984375" style="414" customWidth="1"/>
    <col min="8" max="8" width="22.1796875" style="414" customWidth="1"/>
    <col min="9" max="10" width="17.08984375" style="414" customWidth="1"/>
    <col min="11" max="27" width="22.1796875" style="414" customWidth="1"/>
    <col min="28" max="16384" width="9.1796875" style="414"/>
  </cols>
  <sheetData>
    <row r="1" spans="1:27" ht="13">
      <c r="A1" s="319" t="s">
        <v>30</v>
      </c>
      <c r="B1" s="400" t="str">
        <f>'Info '!C2</f>
        <v>JSC TBC Bank</v>
      </c>
    </row>
    <row r="2" spans="1:27">
      <c r="A2" s="320" t="s">
        <v>31</v>
      </c>
      <c r="B2" s="399">
        <f>'1. key ratios '!B2</f>
        <v>45199</v>
      </c>
    </row>
    <row r="3" spans="1:27">
      <c r="A3" s="321" t="s">
        <v>482</v>
      </c>
      <c r="C3" s="416"/>
    </row>
    <row r="4" spans="1:27" ht="12.5" thickBot="1">
      <c r="A4" s="321"/>
      <c r="B4" s="469"/>
      <c r="C4" s="416"/>
    </row>
    <row r="5" spans="1:27" s="445" customFormat="1" ht="13.5" customHeight="1">
      <c r="A5" s="775" t="s">
        <v>688</v>
      </c>
      <c r="B5" s="776"/>
      <c r="C5" s="784" t="s">
        <v>687</v>
      </c>
      <c r="D5" s="785"/>
      <c r="E5" s="785"/>
      <c r="F5" s="785"/>
      <c r="G5" s="785"/>
      <c r="H5" s="785"/>
      <c r="I5" s="785"/>
      <c r="J5" s="785"/>
      <c r="K5" s="785"/>
      <c r="L5" s="785"/>
      <c r="M5" s="785"/>
      <c r="N5" s="785"/>
      <c r="O5" s="785"/>
      <c r="P5" s="785"/>
      <c r="Q5" s="785"/>
      <c r="R5" s="785"/>
      <c r="S5" s="786"/>
      <c r="T5" s="444"/>
      <c r="U5" s="444"/>
      <c r="V5" s="444"/>
      <c r="W5" s="444"/>
      <c r="X5" s="444"/>
      <c r="Y5" s="444"/>
      <c r="Z5" s="444"/>
      <c r="AA5" s="443"/>
    </row>
    <row r="6" spans="1:27" s="445" customFormat="1" ht="12" customHeight="1">
      <c r="A6" s="777"/>
      <c r="B6" s="778"/>
      <c r="C6" s="781" t="s">
        <v>64</v>
      </c>
      <c r="D6" s="773" t="s">
        <v>684</v>
      </c>
      <c r="E6" s="773"/>
      <c r="F6" s="773"/>
      <c r="G6" s="773"/>
      <c r="H6" s="773" t="s">
        <v>683</v>
      </c>
      <c r="I6" s="773"/>
      <c r="J6" s="773"/>
      <c r="K6" s="773"/>
      <c r="L6" s="442"/>
      <c r="M6" s="774" t="s">
        <v>682</v>
      </c>
      <c r="N6" s="774"/>
      <c r="O6" s="774"/>
      <c r="P6" s="774"/>
      <c r="Q6" s="774"/>
      <c r="R6" s="774"/>
      <c r="S6" s="783"/>
      <c r="T6" s="444"/>
      <c r="U6" s="762" t="s">
        <v>681</v>
      </c>
      <c r="V6" s="762"/>
      <c r="W6" s="762"/>
      <c r="X6" s="762"/>
      <c r="Y6" s="762"/>
      <c r="Z6" s="762"/>
      <c r="AA6" s="755"/>
    </row>
    <row r="7" spans="1:27" s="445" customFormat="1" ht="24">
      <c r="A7" s="779"/>
      <c r="B7" s="780"/>
      <c r="C7" s="782"/>
      <c r="D7" s="439"/>
      <c r="E7" s="437" t="s">
        <v>472</v>
      </c>
      <c r="F7" s="411" t="s">
        <v>679</v>
      </c>
      <c r="G7" s="413" t="s">
        <v>680</v>
      </c>
      <c r="H7" s="468"/>
      <c r="I7" s="437" t="s">
        <v>472</v>
      </c>
      <c r="J7" s="411" t="s">
        <v>679</v>
      </c>
      <c r="K7" s="413" t="s">
        <v>680</v>
      </c>
      <c r="L7" s="438"/>
      <c r="M7" s="437" t="s">
        <v>472</v>
      </c>
      <c r="N7" s="411" t="s">
        <v>679</v>
      </c>
      <c r="O7" s="411" t="s">
        <v>678</v>
      </c>
      <c r="P7" s="411" t="s">
        <v>677</v>
      </c>
      <c r="Q7" s="411" t="s">
        <v>676</v>
      </c>
      <c r="R7" s="411" t="s">
        <v>675</v>
      </c>
      <c r="S7" s="467" t="s">
        <v>674</v>
      </c>
      <c r="T7" s="466"/>
      <c r="U7" s="437" t="s">
        <v>472</v>
      </c>
      <c r="V7" s="437" t="s">
        <v>679</v>
      </c>
      <c r="W7" s="437" t="s">
        <v>678</v>
      </c>
      <c r="X7" s="437" t="s">
        <v>677</v>
      </c>
      <c r="Y7" s="437" t="s">
        <v>676</v>
      </c>
      <c r="Z7" s="411" t="s">
        <v>675</v>
      </c>
      <c r="AA7" s="437" t="s">
        <v>674</v>
      </c>
    </row>
    <row r="8" spans="1:27">
      <c r="A8" s="465">
        <v>1</v>
      </c>
      <c r="B8" s="464" t="s">
        <v>473</v>
      </c>
      <c r="C8" s="666">
        <v>19720899671.155216</v>
      </c>
      <c r="D8" s="659">
        <v>18078342332.872093</v>
      </c>
      <c r="E8" s="659">
        <v>278880681.23875308</v>
      </c>
      <c r="F8" s="659">
        <v>0</v>
      </c>
      <c r="G8" s="659">
        <v>0</v>
      </c>
      <c r="H8" s="659">
        <v>1272089590.7167912</v>
      </c>
      <c r="I8" s="659">
        <v>210931840.56114399</v>
      </c>
      <c r="J8" s="659">
        <v>125100571.82985397</v>
      </c>
      <c r="K8" s="659">
        <v>13763.301606000001</v>
      </c>
      <c r="L8" s="659">
        <v>370243940.50248295</v>
      </c>
      <c r="M8" s="659">
        <v>26710676.234538995</v>
      </c>
      <c r="N8" s="659">
        <v>38941504.728506029</v>
      </c>
      <c r="O8" s="659">
        <v>76433151.101464972</v>
      </c>
      <c r="P8" s="659">
        <v>47500014.104214981</v>
      </c>
      <c r="Q8" s="659">
        <v>65933500.741499014</v>
      </c>
      <c r="R8" s="659">
        <v>35735845.395658992</v>
      </c>
      <c r="S8" s="659">
        <v>3591940.4345790003</v>
      </c>
      <c r="T8" s="659">
        <v>223807.063849</v>
      </c>
      <c r="U8" s="659">
        <v>0</v>
      </c>
      <c r="V8" s="659">
        <v>3208.2742319999998</v>
      </c>
      <c r="W8" s="659">
        <v>0</v>
      </c>
      <c r="X8" s="659">
        <v>1337.3555389999999</v>
      </c>
      <c r="Y8" s="659">
        <v>0</v>
      </c>
      <c r="Z8" s="659">
        <v>208314.419559</v>
      </c>
      <c r="AA8" s="659">
        <v>0</v>
      </c>
    </row>
    <row r="9" spans="1:27">
      <c r="A9" s="462">
        <v>1.1000000000000001</v>
      </c>
      <c r="B9" s="463" t="s">
        <v>483</v>
      </c>
      <c r="C9" s="666">
        <v>16623572562.674421</v>
      </c>
      <c r="D9" s="659">
        <v>15303081547.732897</v>
      </c>
      <c r="E9" s="659">
        <v>249176163.04274312</v>
      </c>
      <c r="F9" s="659">
        <v>0</v>
      </c>
      <c r="G9" s="659">
        <v>0</v>
      </c>
      <c r="H9" s="659">
        <v>1017002590.3557705</v>
      </c>
      <c r="I9" s="659">
        <v>166694451.03095397</v>
      </c>
      <c r="J9" s="659">
        <v>90573611.595803991</v>
      </c>
      <c r="K9" s="659">
        <v>0</v>
      </c>
      <c r="L9" s="659">
        <v>303264617.52190512</v>
      </c>
      <c r="M9" s="659">
        <v>24770971.997861002</v>
      </c>
      <c r="N9" s="659">
        <v>31185979.413732998</v>
      </c>
      <c r="O9" s="659">
        <v>37217204.881283991</v>
      </c>
      <c r="P9" s="659">
        <v>44992925.835346974</v>
      </c>
      <c r="Q9" s="659">
        <v>63892471.153491013</v>
      </c>
      <c r="R9" s="659">
        <v>34701908.381117001</v>
      </c>
      <c r="S9" s="659">
        <v>3483048.2249340001</v>
      </c>
      <c r="T9" s="659">
        <v>223807.063849</v>
      </c>
      <c r="U9" s="659">
        <v>0</v>
      </c>
      <c r="V9" s="659">
        <v>3208.2742319999998</v>
      </c>
      <c r="W9" s="659">
        <v>0</v>
      </c>
      <c r="X9" s="659">
        <v>1337.3555389999999</v>
      </c>
      <c r="Y9" s="659">
        <v>0</v>
      </c>
      <c r="Z9" s="659">
        <v>208314.419559</v>
      </c>
      <c r="AA9" s="659">
        <v>0</v>
      </c>
    </row>
    <row r="10" spans="1:27">
      <c r="A10" s="460" t="s">
        <v>14</v>
      </c>
      <c r="B10" s="461" t="s">
        <v>484</v>
      </c>
      <c r="C10" s="666">
        <v>14998038307.186821</v>
      </c>
      <c r="D10" s="659">
        <v>13733090327.40135</v>
      </c>
      <c r="E10" s="659">
        <v>238795493.3814601</v>
      </c>
      <c r="F10" s="659">
        <v>0</v>
      </c>
      <c r="G10" s="659">
        <v>0</v>
      </c>
      <c r="H10" s="659">
        <v>989144781.97831345</v>
      </c>
      <c r="I10" s="659">
        <v>164038305.24163601</v>
      </c>
      <c r="J10" s="659">
        <v>87112027.522801012</v>
      </c>
      <c r="K10" s="659">
        <v>0</v>
      </c>
      <c r="L10" s="659">
        <v>275579390.74330902</v>
      </c>
      <c r="M10" s="659">
        <v>24529982.566702995</v>
      </c>
      <c r="N10" s="659">
        <v>30703387.970541</v>
      </c>
      <c r="O10" s="659">
        <v>35369383.977344997</v>
      </c>
      <c r="P10" s="659">
        <v>43202131.985747993</v>
      </c>
      <c r="Q10" s="659">
        <v>51978926.898418009</v>
      </c>
      <c r="R10" s="659">
        <v>32557266.896269999</v>
      </c>
      <c r="S10" s="659">
        <v>1912763.7716319999</v>
      </c>
      <c r="T10" s="659">
        <v>223807.063849</v>
      </c>
      <c r="U10" s="659">
        <v>0</v>
      </c>
      <c r="V10" s="659">
        <v>3208.2742319999998</v>
      </c>
      <c r="W10" s="659">
        <v>0</v>
      </c>
      <c r="X10" s="659">
        <v>1337.3555389999999</v>
      </c>
      <c r="Y10" s="659">
        <v>0</v>
      </c>
      <c r="Z10" s="659">
        <v>208314.419559</v>
      </c>
      <c r="AA10" s="659">
        <v>0</v>
      </c>
    </row>
    <row r="11" spans="1:27">
      <c r="A11" s="459" t="s">
        <v>485</v>
      </c>
      <c r="B11" s="458" t="s">
        <v>486</v>
      </c>
      <c r="C11" s="666">
        <v>7918561444.0380831</v>
      </c>
      <c r="D11" s="659">
        <v>7222624015.8073978</v>
      </c>
      <c r="E11" s="659">
        <v>111321270.64334907</v>
      </c>
      <c r="F11" s="659">
        <v>0</v>
      </c>
      <c r="G11" s="659">
        <v>0</v>
      </c>
      <c r="H11" s="659">
        <v>569810882.92349255</v>
      </c>
      <c r="I11" s="659">
        <v>70791203.701792017</v>
      </c>
      <c r="J11" s="659">
        <v>38975814.214395016</v>
      </c>
      <c r="K11" s="659">
        <v>0</v>
      </c>
      <c r="L11" s="659">
        <v>125902738.24334303</v>
      </c>
      <c r="M11" s="659">
        <v>16715414.823866999</v>
      </c>
      <c r="N11" s="659">
        <v>20509648.364430998</v>
      </c>
      <c r="O11" s="659">
        <v>16073970.750138998</v>
      </c>
      <c r="P11" s="659">
        <v>13726789.775111998</v>
      </c>
      <c r="Q11" s="659">
        <v>21958506.13775301</v>
      </c>
      <c r="R11" s="659">
        <v>12313116.252320001</v>
      </c>
      <c r="S11" s="659">
        <v>61539.73</v>
      </c>
      <c r="T11" s="659">
        <v>223807.063849</v>
      </c>
      <c r="U11" s="659">
        <v>0</v>
      </c>
      <c r="V11" s="659">
        <v>3208.2742319999998</v>
      </c>
      <c r="W11" s="659">
        <v>0</v>
      </c>
      <c r="X11" s="659">
        <v>1337.3555389999999</v>
      </c>
      <c r="Y11" s="659">
        <v>0</v>
      </c>
      <c r="Z11" s="659">
        <v>208314.419559</v>
      </c>
      <c r="AA11" s="659">
        <v>0</v>
      </c>
    </row>
    <row r="12" spans="1:27">
      <c r="A12" s="459" t="s">
        <v>487</v>
      </c>
      <c r="B12" s="458" t="s">
        <v>488</v>
      </c>
      <c r="C12" s="666">
        <v>2425204887.9345427</v>
      </c>
      <c r="D12" s="659">
        <v>2226795232.8122187</v>
      </c>
      <c r="E12" s="659">
        <v>77789413.176509008</v>
      </c>
      <c r="F12" s="659">
        <v>0</v>
      </c>
      <c r="G12" s="659">
        <v>0</v>
      </c>
      <c r="H12" s="659">
        <v>151939412.21560103</v>
      </c>
      <c r="I12" s="659">
        <v>19229663.554042</v>
      </c>
      <c r="J12" s="659">
        <v>21642904.200512998</v>
      </c>
      <c r="K12" s="659">
        <v>0</v>
      </c>
      <c r="L12" s="659">
        <v>46470242.906723</v>
      </c>
      <c r="M12" s="659">
        <v>1536175.3684639996</v>
      </c>
      <c r="N12" s="659">
        <v>2853461.6046460001</v>
      </c>
      <c r="O12" s="659">
        <v>7329782.2143349992</v>
      </c>
      <c r="P12" s="659">
        <v>8150009.7071390003</v>
      </c>
      <c r="Q12" s="659">
        <v>15162957.975854998</v>
      </c>
      <c r="R12" s="659">
        <v>9333211.2920120005</v>
      </c>
      <c r="S12" s="659">
        <v>0</v>
      </c>
      <c r="T12" s="659">
        <v>0</v>
      </c>
      <c r="U12" s="659">
        <v>0</v>
      </c>
      <c r="V12" s="659">
        <v>0</v>
      </c>
      <c r="W12" s="659">
        <v>0</v>
      </c>
      <c r="X12" s="659">
        <v>0</v>
      </c>
      <c r="Y12" s="659">
        <v>0</v>
      </c>
      <c r="Z12" s="659">
        <v>0</v>
      </c>
      <c r="AA12" s="659">
        <v>0</v>
      </c>
    </row>
    <row r="13" spans="1:27">
      <c r="A13" s="459" t="s">
        <v>489</v>
      </c>
      <c r="B13" s="458" t="s">
        <v>490</v>
      </c>
      <c r="C13" s="666">
        <v>1526857313.2633698</v>
      </c>
      <c r="D13" s="659">
        <v>1395710465.5832579</v>
      </c>
      <c r="E13" s="659">
        <v>16624162.862188</v>
      </c>
      <c r="F13" s="659">
        <v>0</v>
      </c>
      <c r="G13" s="659">
        <v>0</v>
      </c>
      <c r="H13" s="659">
        <v>97391591.331493929</v>
      </c>
      <c r="I13" s="659">
        <v>18027544.080836996</v>
      </c>
      <c r="J13" s="659">
        <v>11873106.740442</v>
      </c>
      <c r="K13" s="659">
        <v>0</v>
      </c>
      <c r="L13" s="659">
        <v>33755256.348617993</v>
      </c>
      <c r="M13" s="659">
        <v>2794640.8100409997</v>
      </c>
      <c r="N13" s="659">
        <v>3798654.0213430002</v>
      </c>
      <c r="O13" s="659">
        <v>5773795.5069009997</v>
      </c>
      <c r="P13" s="659">
        <v>9081646.9824139979</v>
      </c>
      <c r="Q13" s="659">
        <v>5780025.8046510005</v>
      </c>
      <c r="R13" s="659">
        <v>2678690.3924059998</v>
      </c>
      <c r="S13" s="659">
        <v>1851224.0416319999</v>
      </c>
      <c r="T13" s="659">
        <v>0</v>
      </c>
      <c r="U13" s="659">
        <v>0</v>
      </c>
      <c r="V13" s="659">
        <v>0</v>
      </c>
      <c r="W13" s="659">
        <v>0</v>
      </c>
      <c r="X13" s="659">
        <v>0</v>
      </c>
      <c r="Y13" s="659">
        <v>0</v>
      </c>
      <c r="Z13" s="659">
        <v>0</v>
      </c>
      <c r="AA13" s="659">
        <v>0</v>
      </c>
    </row>
    <row r="14" spans="1:27">
      <c r="A14" s="459" t="s">
        <v>491</v>
      </c>
      <c r="B14" s="458" t="s">
        <v>492</v>
      </c>
      <c r="C14" s="666">
        <v>3127414661.9508252</v>
      </c>
      <c r="D14" s="659">
        <v>2887960613.1984744</v>
      </c>
      <c r="E14" s="659">
        <v>33060646.699414004</v>
      </c>
      <c r="F14" s="659">
        <v>0</v>
      </c>
      <c r="G14" s="659">
        <v>0</v>
      </c>
      <c r="H14" s="659">
        <v>170002895.50772589</v>
      </c>
      <c r="I14" s="659">
        <v>55989893.904964998</v>
      </c>
      <c r="J14" s="659">
        <v>14620202.367451001</v>
      </c>
      <c r="K14" s="659">
        <v>0</v>
      </c>
      <c r="L14" s="659">
        <v>69451153.244625032</v>
      </c>
      <c r="M14" s="659">
        <v>3483751.5643309997</v>
      </c>
      <c r="N14" s="659">
        <v>3541623.9801210007</v>
      </c>
      <c r="O14" s="659">
        <v>6191835.5059700012</v>
      </c>
      <c r="P14" s="659">
        <v>12243685.521082997</v>
      </c>
      <c r="Q14" s="659">
        <v>9077436.9801589996</v>
      </c>
      <c r="R14" s="659">
        <v>8232248.9595319992</v>
      </c>
      <c r="S14" s="659">
        <v>0</v>
      </c>
      <c r="T14" s="659">
        <v>0</v>
      </c>
      <c r="U14" s="659">
        <v>0</v>
      </c>
      <c r="V14" s="659">
        <v>0</v>
      </c>
      <c r="W14" s="659">
        <v>0</v>
      </c>
      <c r="X14" s="659">
        <v>0</v>
      </c>
      <c r="Y14" s="659">
        <v>0</v>
      </c>
      <c r="Z14" s="659">
        <v>0</v>
      </c>
      <c r="AA14" s="659">
        <v>0</v>
      </c>
    </row>
    <row r="15" spans="1:27">
      <c r="A15" s="457">
        <v>1.2</v>
      </c>
      <c r="B15" s="455" t="s">
        <v>686</v>
      </c>
      <c r="C15" s="666">
        <v>161547930.43500021</v>
      </c>
      <c r="D15" s="659">
        <v>36439585.929900087</v>
      </c>
      <c r="E15" s="659">
        <v>1553871.9860999996</v>
      </c>
      <c r="F15" s="659">
        <v>0</v>
      </c>
      <c r="G15" s="659">
        <v>0</v>
      </c>
      <c r="H15" s="659">
        <v>29478491.717500042</v>
      </c>
      <c r="I15" s="659">
        <v>5089008.3243000032</v>
      </c>
      <c r="J15" s="659">
        <v>6590817.0869999975</v>
      </c>
      <c r="K15" s="659">
        <v>0</v>
      </c>
      <c r="L15" s="659">
        <v>95696852.444300085</v>
      </c>
      <c r="M15" s="659">
        <v>3927103.5079000005</v>
      </c>
      <c r="N15" s="659">
        <v>12069902.930500001</v>
      </c>
      <c r="O15" s="659">
        <v>7765342.0301000038</v>
      </c>
      <c r="P15" s="659">
        <v>11231866.452300003</v>
      </c>
      <c r="Q15" s="659">
        <v>27481059.566199973</v>
      </c>
      <c r="R15" s="659">
        <v>13733914.469699996</v>
      </c>
      <c r="S15" s="659">
        <v>2172410.8116000001</v>
      </c>
      <c r="T15" s="659">
        <v>-66999.656699999992</v>
      </c>
      <c r="U15" s="659">
        <v>-6365.3190999999997</v>
      </c>
      <c r="V15" s="659">
        <v>-16409.424299999999</v>
      </c>
      <c r="W15" s="659">
        <v>0</v>
      </c>
      <c r="X15" s="659">
        <v>-14087.4426</v>
      </c>
      <c r="Y15" s="659">
        <v>0</v>
      </c>
      <c r="Z15" s="659">
        <v>0</v>
      </c>
      <c r="AA15" s="659">
        <v>0</v>
      </c>
    </row>
    <row r="16" spans="1:27">
      <c r="A16" s="456">
        <v>1.3</v>
      </c>
      <c r="B16" s="455" t="s">
        <v>531</v>
      </c>
      <c r="C16" s="667"/>
      <c r="D16" s="668"/>
      <c r="E16" s="668"/>
      <c r="F16" s="668"/>
      <c r="G16" s="668"/>
      <c r="H16" s="668"/>
      <c r="I16" s="668"/>
      <c r="J16" s="668"/>
      <c r="K16" s="668"/>
      <c r="L16" s="668"/>
      <c r="M16" s="668"/>
      <c r="N16" s="668"/>
      <c r="O16" s="668"/>
      <c r="P16" s="668"/>
      <c r="Q16" s="668"/>
      <c r="R16" s="668"/>
      <c r="S16" s="668"/>
      <c r="T16" s="668"/>
      <c r="U16" s="668"/>
      <c r="V16" s="668"/>
      <c r="W16" s="668"/>
      <c r="X16" s="668"/>
      <c r="Y16" s="668"/>
      <c r="Z16" s="668"/>
      <c r="AA16" s="535"/>
    </row>
    <row r="17" spans="1:27" s="445" customFormat="1">
      <c r="A17" s="453" t="s">
        <v>493</v>
      </c>
      <c r="B17" s="454" t="s">
        <v>494</v>
      </c>
      <c r="C17" s="666">
        <v>16059546891.986807</v>
      </c>
      <c r="D17" s="659">
        <v>14812225483.666405</v>
      </c>
      <c r="E17" s="659">
        <v>246809150.30260009</v>
      </c>
      <c r="F17" s="659">
        <v>0</v>
      </c>
      <c r="G17" s="659">
        <v>0</v>
      </c>
      <c r="H17" s="659">
        <v>960807062.07010019</v>
      </c>
      <c r="I17" s="659">
        <v>124703249.85149994</v>
      </c>
      <c r="J17" s="659">
        <v>88149042.409400016</v>
      </c>
      <c r="K17" s="659">
        <v>0</v>
      </c>
      <c r="L17" s="659">
        <v>286290539.18650001</v>
      </c>
      <c r="M17" s="659">
        <v>24176104.173199996</v>
      </c>
      <c r="N17" s="659">
        <v>30827210.465500001</v>
      </c>
      <c r="O17" s="659">
        <v>36424641.539199986</v>
      </c>
      <c r="P17" s="659">
        <v>38797895.139900006</v>
      </c>
      <c r="Q17" s="659">
        <v>58656294.195699975</v>
      </c>
      <c r="R17" s="659">
        <v>33830424.085300013</v>
      </c>
      <c r="S17" s="659">
        <v>3345625.9683000003</v>
      </c>
      <c r="T17" s="659">
        <v>223807.0638</v>
      </c>
      <c r="U17" s="659">
        <v>0</v>
      </c>
      <c r="V17" s="659">
        <v>3208.2741999999998</v>
      </c>
      <c r="W17" s="659">
        <v>0</v>
      </c>
      <c r="X17" s="659">
        <v>1337.3554999999999</v>
      </c>
      <c r="Y17" s="659">
        <v>0</v>
      </c>
      <c r="Z17" s="659">
        <v>208314.41959999999</v>
      </c>
      <c r="AA17" s="659">
        <v>0</v>
      </c>
    </row>
    <row r="18" spans="1:27" s="445" customFormat="1">
      <c r="A18" s="450" t="s">
        <v>495</v>
      </c>
      <c r="B18" s="451" t="s">
        <v>496</v>
      </c>
      <c r="C18" s="666">
        <v>14040149494.587902</v>
      </c>
      <c r="D18" s="659">
        <v>12857123707.562401</v>
      </c>
      <c r="E18" s="659">
        <v>238784450.42960012</v>
      </c>
      <c r="F18" s="659">
        <v>0</v>
      </c>
      <c r="G18" s="659">
        <v>0</v>
      </c>
      <c r="H18" s="659">
        <v>926246301.04790139</v>
      </c>
      <c r="I18" s="659">
        <v>118401391.88029994</v>
      </c>
      <c r="J18" s="659">
        <v>84976854.817700043</v>
      </c>
      <c r="K18" s="659">
        <v>0</v>
      </c>
      <c r="L18" s="659">
        <v>256555678.91379991</v>
      </c>
      <c r="M18" s="659">
        <v>21960302.225299999</v>
      </c>
      <c r="N18" s="659">
        <v>29546893.726000007</v>
      </c>
      <c r="O18" s="659">
        <v>33317270.739899997</v>
      </c>
      <c r="P18" s="659">
        <v>41478798.850900002</v>
      </c>
      <c r="Q18" s="659">
        <v>50263872.408799969</v>
      </c>
      <c r="R18" s="659">
        <v>31003327.541700017</v>
      </c>
      <c r="S18" s="659">
        <v>1912763.7715999999</v>
      </c>
      <c r="T18" s="659">
        <v>223807.0638</v>
      </c>
      <c r="U18" s="659">
        <v>0</v>
      </c>
      <c r="V18" s="659">
        <v>3208.2741999999998</v>
      </c>
      <c r="W18" s="659">
        <v>0</v>
      </c>
      <c r="X18" s="659">
        <v>1337.3554999999999</v>
      </c>
      <c r="Y18" s="659">
        <v>0</v>
      </c>
      <c r="Z18" s="659">
        <v>208314.41959999999</v>
      </c>
      <c r="AA18" s="659">
        <v>0</v>
      </c>
    </row>
    <row r="19" spans="1:27" s="445" customFormat="1">
      <c r="A19" s="453" t="s">
        <v>497</v>
      </c>
      <c r="B19" s="452" t="s">
        <v>498</v>
      </c>
      <c r="C19" s="666">
        <v>29057334023.984406</v>
      </c>
      <c r="D19" s="659">
        <v>26862922782.566948</v>
      </c>
      <c r="E19" s="659">
        <v>344101590.96581781</v>
      </c>
      <c r="F19" s="659">
        <v>0</v>
      </c>
      <c r="G19" s="659">
        <v>0</v>
      </c>
      <c r="H19" s="659">
        <v>1557505764.3548722</v>
      </c>
      <c r="I19" s="659">
        <v>160880353.874015</v>
      </c>
      <c r="J19" s="659">
        <v>100112270.42053495</v>
      </c>
      <c r="K19" s="659">
        <v>0</v>
      </c>
      <c r="L19" s="659">
        <v>630969629.35469711</v>
      </c>
      <c r="M19" s="659">
        <v>49193979.934733987</v>
      </c>
      <c r="N19" s="659">
        <v>63674371.070242979</v>
      </c>
      <c r="O19" s="659">
        <v>52657927.984455012</v>
      </c>
      <c r="P19" s="659">
        <v>43866866.292345993</v>
      </c>
      <c r="Q19" s="659">
        <v>71544984.542513013</v>
      </c>
      <c r="R19" s="659">
        <v>71270492.455996007</v>
      </c>
      <c r="S19" s="659">
        <v>205726335.11132118</v>
      </c>
      <c r="T19" s="659">
        <v>5935847.7078859992</v>
      </c>
      <c r="U19" s="659">
        <v>79262.574387000001</v>
      </c>
      <c r="V19" s="659">
        <v>243195.32579900001</v>
      </c>
      <c r="W19" s="659">
        <v>0</v>
      </c>
      <c r="X19" s="659">
        <v>207570.04449900001</v>
      </c>
      <c r="Y19" s="659">
        <v>0</v>
      </c>
      <c r="Z19" s="659">
        <v>2668874.959948</v>
      </c>
      <c r="AA19" s="659">
        <v>2512201.4177540001</v>
      </c>
    </row>
    <row r="20" spans="1:27" s="445" customFormat="1">
      <c r="A20" s="450" t="s">
        <v>499</v>
      </c>
      <c r="B20" s="451" t="s">
        <v>496</v>
      </c>
      <c r="C20" s="666">
        <v>19368455443.824238</v>
      </c>
      <c r="D20" s="659">
        <v>17927179272.091312</v>
      </c>
      <c r="E20" s="659">
        <v>192723953.78156799</v>
      </c>
      <c r="F20" s="659">
        <v>0</v>
      </c>
      <c r="G20" s="659">
        <v>0</v>
      </c>
      <c r="H20" s="659">
        <v>904561619.07416201</v>
      </c>
      <c r="I20" s="659">
        <v>113497120.36059102</v>
      </c>
      <c r="J20" s="659">
        <v>65591095.112599999</v>
      </c>
      <c r="K20" s="659">
        <v>0</v>
      </c>
      <c r="L20" s="659">
        <v>529137879.05951566</v>
      </c>
      <c r="M20" s="659">
        <v>36073676.359850995</v>
      </c>
      <c r="N20" s="659">
        <v>51611425.911854997</v>
      </c>
      <c r="O20" s="659">
        <v>40247468.955472007</v>
      </c>
      <c r="P20" s="659">
        <v>27034358.096577995</v>
      </c>
      <c r="Q20" s="659">
        <v>47923957.849192008</v>
      </c>
      <c r="R20" s="659">
        <v>53050748.864603981</v>
      </c>
      <c r="S20" s="659">
        <v>224008906.17873991</v>
      </c>
      <c r="T20" s="659">
        <v>7576673.5992479986</v>
      </c>
      <c r="U20" s="659">
        <v>72314.099998999998</v>
      </c>
      <c r="V20" s="659">
        <v>243195.32579900001</v>
      </c>
      <c r="W20" s="659">
        <v>0</v>
      </c>
      <c r="X20" s="659">
        <v>207570.04449900001</v>
      </c>
      <c r="Y20" s="659">
        <v>0</v>
      </c>
      <c r="Z20" s="659">
        <v>4209517.3256989997</v>
      </c>
      <c r="AA20" s="659">
        <v>2619333.4177529998</v>
      </c>
    </row>
    <row r="21" spans="1:27" s="445" customFormat="1">
      <c r="A21" s="449">
        <v>1.4</v>
      </c>
      <c r="B21" s="448" t="s">
        <v>500</v>
      </c>
      <c r="C21" s="666">
        <v>170690709.79371989</v>
      </c>
      <c r="D21" s="659">
        <v>151639076.15821987</v>
      </c>
      <c r="E21" s="659">
        <v>2344965.0460000006</v>
      </c>
      <c r="F21" s="659">
        <v>0</v>
      </c>
      <c r="G21" s="659">
        <v>0</v>
      </c>
      <c r="H21" s="659">
        <v>15882116.2075</v>
      </c>
      <c r="I21" s="659">
        <v>6139744.6310000001</v>
      </c>
      <c r="J21" s="659">
        <v>991792.0554999999</v>
      </c>
      <c r="K21" s="659">
        <v>0</v>
      </c>
      <c r="L21" s="659">
        <v>3169517.4279999998</v>
      </c>
      <c r="M21" s="659">
        <v>0</v>
      </c>
      <c r="N21" s="659">
        <v>173582.64300000001</v>
      </c>
      <c r="O21" s="659">
        <v>1383377.3639999998</v>
      </c>
      <c r="P21" s="659">
        <v>273695.30099999998</v>
      </c>
      <c r="Q21" s="659">
        <v>140981.56</v>
      </c>
      <c r="R21" s="659">
        <v>0</v>
      </c>
      <c r="S21" s="659">
        <v>0</v>
      </c>
      <c r="T21" s="659">
        <v>0</v>
      </c>
      <c r="U21" s="659">
        <v>0</v>
      </c>
      <c r="V21" s="659">
        <v>0</v>
      </c>
      <c r="W21" s="659">
        <v>0</v>
      </c>
      <c r="X21" s="659">
        <v>0</v>
      </c>
      <c r="Y21" s="659">
        <v>0</v>
      </c>
      <c r="Z21" s="659">
        <v>0</v>
      </c>
      <c r="AA21" s="659">
        <v>0</v>
      </c>
    </row>
    <row r="22" spans="1:27" s="445" customFormat="1" ht="12.5" thickBot="1">
      <c r="A22" s="447">
        <v>1.5</v>
      </c>
      <c r="B22" s="446" t="s">
        <v>501</v>
      </c>
      <c r="C22" s="666">
        <v>2008725.0268000001</v>
      </c>
      <c r="D22" s="659">
        <v>2008725.0268000001</v>
      </c>
      <c r="E22" s="659">
        <v>0</v>
      </c>
      <c r="F22" s="659">
        <v>0</v>
      </c>
      <c r="G22" s="659">
        <v>0</v>
      </c>
      <c r="H22" s="659">
        <v>0</v>
      </c>
      <c r="I22" s="659">
        <v>0</v>
      </c>
      <c r="J22" s="659">
        <v>0</v>
      </c>
      <c r="K22" s="659">
        <v>0</v>
      </c>
      <c r="L22" s="659">
        <v>0</v>
      </c>
      <c r="M22" s="659">
        <v>0</v>
      </c>
      <c r="N22" s="659">
        <v>0</v>
      </c>
      <c r="O22" s="659">
        <v>0</v>
      </c>
      <c r="P22" s="659">
        <v>0</v>
      </c>
      <c r="Q22" s="659">
        <v>0</v>
      </c>
      <c r="R22" s="659">
        <v>0</v>
      </c>
      <c r="S22" s="659">
        <v>0</v>
      </c>
      <c r="T22" s="659">
        <v>0</v>
      </c>
      <c r="U22" s="659">
        <v>0</v>
      </c>
      <c r="V22" s="659">
        <v>0</v>
      </c>
      <c r="W22" s="659">
        <v>0</v>
      </c>
      <c r="X22" s="659">
        <v>0</v>
      </c>
      <c r="Y22" s="659">
        <v>0</v>
      </c>
      <c r="Z22" s="659">
        <v>0</v>
      </c>
      <c r="AA22" s="659">
        <v>0</v>
      </c>
    </row>
    <row r="23" spans="1:27">
      <c r="A23" s="433"/>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70" zoomScaleNormal="70" workbookViewId="0">
      <selection activeCell="B4" sqref="B4"/>
    </sheetView>
  </sheetViews>
  <sheetFormatPr defaultColWidth="9.1796875" defaultRowHeight="12"/>
  <cols>
    <col min="1" max="1" width="11.81640625" style="414" bestFit="1" customWidth="1"/>
    <col min="2" max="2" width="93.453125" style="414" customWidth="1"/>
    <col min="3" max="3" width="14.6328125" style="414" customWidth="1"/>
    <col min="4" max="5" width="16.08984375" style="414" customWidth="1"/>
    <col min="6" max="6" width="16.08984375" style="470" customWidth="1"/>
    <col min="7" max="7" width="25.1796875" style="470" customWidth="1"/>
    <col min="8" max="8" width="16.08984375" style="414" customWidth="1"/>
    <col min="9" max="11" width="16.08984375" style="470" customWidth="1"/>
    <col min="12" max="12" width="26.1796875" style="470" customWidth="1"/>
    <col min="13" max="16384" width="9.1796875" style="414"/>
  </cols>
  <sheetData>
    <row r="1" spans="1:12" ht="13">
      <c r="A1" s="319" t="s">
        <v>30</v>
      </c>
      <c r="B1" s="400" t="str">
        <f>'Info '!C2</f>
        <v>JSC TBC Bank</v>
      </c>
      <c r="F1" s="414"/>
      <c r="G1" s="414"/>
      <c r="I1" s="414"/>
      <c r="J1" s="414"/>
      <c r="K1" s="414"/>
      <c r="L1" s="414"/>
    </row>
    <row r="2" spans="1:12">
      <c r="A2" s="320" t="s">
        <v>31</v>
      </c>
      <c r="B2" s="399">
        <f>'1. key ratios '!B2</f>
        <v>45199</v>
      </c>
      <c r="F2" s="414"/>
      <c r="G2" s="414"/>
      <c r="I2" s="414"/>
      <c r="J2" s="414"/>
      <c r="K2" s="414"/>
      <c r="L2" s="414"/>
    </row>
    <row r="3" spans="1:12">
      <c r="A3" s="321" t="s">
        <v>502</v>
      </c>
      <c r="F3" s="414"/>
      <c r="G3" s="414"/>
      <c r="I3" s="414"/>
      <c r="J3" s="414"/>
      <c r="K3" s="414"/>
      <c r="L3" s="414"/>
    </row>
    <row r="4" spans="1:12">
      <c r="F4" s="414"/>
      <c r="G4" s="414"/>
      <c r="I4" s="414"/>
      <c r="J4" s="414"/>
      <c r="K4" s="414"/>
      <c r="L4" s="414"/>
    </row>
    <row r="5" spans="1:12" ht="37.5" customHeight="1">
      <c r="A5" s="741" t="s">
        <v>519</v>
      </c>
      <c r="B5" s="742"/>
      <c r="C5" s="787" t="s">
        <v>503</v>
      </c>
      <c r="D5" s="788"/>
      <c r="E5" s="788"/>
      <c r="F5" s="788"/>
      <c r="G5" s="788"/>
      <c r="H5" s="789" t="s">
        <v>663</v>
      </c>
      <c r="I5" s="790"/>
      <c r="J5" s="790"/>
      <c r="K5" s="790"/>
      <c r="L5" s="791"/>
    </row>
    <row r="6" spans="1:12" ht="39.5" customHeight="1">
      <c r="A6" s="745"/>
      <c r="B6" s="746"/>
      <c r="C6" s="323"/>
      <c r="D6" s="412" t="s">
        <v>684</v>
      </c>
      <c r="E6" s="412" t="s">
        <v>683</v>
      </c>
      <c r="F6" s="412" t="s">
        <v>682</v>
      </c>
      <c r="G6" s="412" t="s">
        <v>681</v>
      </c>
      <c r="H6" s="473"/>
      <c r="I6" s="412" t="s">
        <v>684</v>
      </c>
      <c r="J6" s="412" t="s">
        <v>683</v>
      </c>
      <c r="K6" s="412" t="s">
        <v>682</v>
      </c>
      <c r="L6" s="412" t="s">
        <v>681</v>
      </c>
    </row>
    <row r="7" spans="1:12">
      <c r="A7" s="403">
        <v>1</v>
      </c>
      <c r="B7" s="420" t="s">
        <v>522</v>
      </c>
      <c r="C7" s="669">
        <v>275422643.06480902</v>
      </c>
      <c r="D7" s="669">
        <v>252169234.620184</v>
      </c>
      <c r="E7" s="669">
        <v>20466012.782690998</v>
      </c>
      <c r="F7" s="669">
        <v>2787395.661934</v>
      </c>
      <c r="G7" s="669">
        <v>0</v>
      </c>
      <c r="H7" s="669">
        <v>7515426.1465000017</v>
      </c>
      <c r="I7" s="669">
        <v>2632854.7230000026</v>
      </c>
      <c r="J7" s="669">
        <v>3024343.8812999991</v>
      </c>
      <c r="K7" s="669">
        <v>1858227.5421999998</v>
      </c>
      <c r="L7" s="669">
        <v>0</v>
      </c>
    </row>
    <row r="8" spans="1:12">
      <c r="A8" s="403">
        <v>2</v>
      </c>
      <c r="B8" s="420" t="s">
        <v>435</v>
      </c>
      <c r="C8" s="669">
        <v>376446976.77623618</v>
      </c>
      <c r="D8" s="669">
        <v>362775770.64541417</v>
      </c>
      <c r="E8" s="669">
        <v>11959311.231590005</v>
      </c>
      <c r="F8" s="669">
        <v>1711894.8992320001</v>
      </c>
      <c r="G8" s="669">
        <v>0</v>
      </c>
      <c r="H8" s="669">
        <v>3397172.4964000001</v>
      </c>
      <c r="I8" s="669">
        <v>1439473.7252999998</v>
      </c>
      <c r="J8" s="669">
        <v>1005882.1823000001</v>
      </c>
      <c r="K8" s="669">
        <v>958181.90789999999</v>
      </c>
      <c r="L8" s="669">
        <v>-6365.3190999999997</v>
      </c>
    </row>
    <row r="9" spans="1:12">
      <c r="A9" s="403">
        <v>3</v>
      </c>
      <c r="B9" s="420" t="s">
        <v>436</v>
      </c>
      <c r="C9" s="669">
        <v>121404593.47676586</v>
      </c>
      <c r="D9" s="669">
        <v>120645802.03788885</v>
      </c>
      <c r="E9" s="669">
        <v>411040.36270200007</v>
      </c>
      <c r="F9" s="669">
        <v>347751.07617499999</v>
      </c>
      <c r="G9" s="669">
        <v>0</v>
      </c>
      <c r="H9" s="669">
        <v>733835.07700000005</v>
      </c>
      <c r="I9" s="669">
        <v>412314.63220000011</v>
      </c>
      <c r="J9" s="669">
        <v>43769.154700000006</v>
      </c>
      <c r="K9" s="669">
        <v>277751.29009999998</v>
      </c>
      <c r="L9" s="669">
        <v>0</v>
      </c>
    </row>
    <row r="10" spans="1:12">
      <c r="A10" s="403">
        <v>4</v>
      </c>
      <c r="B10" s="420" t="s">
        <v>523</v>
      </c>
      <c r="C10" s="669">
        <v>912036564.15480089</v>
      </c>
      <c r="D10" s="669">
        <v>791901471.78354788</v>
      </c>
      <c r="E10" s="669">
        <v>93770383.615864992</v>
      </c>
      <c r="F10" s="669">
        <v>26364708.755387999</v>
      </c>
      <c r="G10" s="669">
        <v>0</v>
      </c>
      <c r="H10" s="669">
        <v>12472783.205600003</v>
      </c>
      <c r="I10" s="669">
        <v>2318010.9526</v>
      </c>
      <c r="J10" s="669">
        <v>149602.8786</v>
      </c>
      <c r="K10" s="669">
        <v>10005169.374400003</v>
      </c>
      <c r="L10" s="669">
        <v>0</v>
      </c>
    </row>
    <row r="11" spans="1:12">
      <c r="A11" s="403">
        <v>5</v>
      </c>
      <c r="B11" s="420" t="s">
        <v>437</v>
      </c>
      <c r="C11" s="669">
        <v>1046379903.8806839</v>
      </c>
      <c r="D11" s="669">
        <v>974207406.04861498</v>
      </c>
      <c r="E11" s="669">
        <v>43535497.292809993</v>
      </c>
      <c r="F11" s="669">
        <v>28637000.539259002</v>
      </c>
      <c r="G11" s="669">
        <v>0</v>
      </c>
      <c r="H11" s="669">
        <v>7486249.612999999</v>
      </c>
      <c r="I11" s="669">
        <v>2333922.3061999991</v>
      </c>
      <c r="J11" s="669">
        <v>510260.16409999994</v>
      </c>
      <c r="K11" s="669">
        <v>4642067.1426999997</v>
      </c>
      <c r="L11" s="669">
        <v>0</v>
      </c>
    </row>
    <row r="12" spans="1:12">
      <c r="A12" s="403">
        <v>6</v>
      </c>
      <c r="B12" s="420" t="s">
        <v>438</v>
      </c>
      <c r="C12" s="669">
        <v>388061227.81675804</v>
      </c>
      <c r="D12" s="669">
        <v>331246356.03567505</v>
      </c>
      <c r="E12" s="669">
        <v>20349991.173602011</v>
      </c>
      <c r="F12" s="669">
        <v>36463543.251941994</v>
      </c>
      <c r="G12" s="669">
        <v>1337.3555389999999</v>
      </c>
      <c r="H12" s="669">
        <v>21451226.043299999</v>
      </c>
      <c r="I12" s="669">
        <v>1855755.0633999999</v>
      </c>
      <c r="J12" s="669">
        <v>1789231.2553000005</v>
      </c>
      <c r="K12" s="669">
        <v>17820327.167199999</v>
      </c>
      <c r="L12" s="669">
        <v>-14087.4426</v>
      </c>
    </row>
    <row r="13" spans="1:12">
      <c r="A13" s="403">
        <v>7</v>
      </c>
      <c r="B13" s="420" t="s">
        <v>439</v>
      </c>
      <c r="C13" s="669">
        <v>670647714.6629622</v>
      </c>
      <c r="D13" s="669">
        <v>632900466.70094216</v>
      </c>
      <c r="E13" s="669">
        <v>19720868.491732001</v>
      </c>
      <c r="F13" s="669">
        <v>18026379.470288001</v>
      </c>
      <c r="G13" s="669">
        <v>0</v>
      </c>
      <c r="H13" s="669">
        <v>8242002.6001000013</v>
      </c>
      <c r="I13" s="669">
        <v>2325939.8403000003</v>
      </c>
      <c r="J13" s="669">
        <v>1636240.9586000002</v>
      </c>
      <c r="K13" s="669">
        <v>4279821.8012000006</v>
      </c>
      <c r="L13" s="669">
        <v>0</v>
      </c>
    </row>
    <row r="14" spans="1:12">
      <c r="A14" s="403">
        <v>8</v>
      </c>
      <c r="B14" s="420" t="s">
        <v>440</v>
      </c>
      <c r="C14" s="669">
        <v>848715479.21393526</v>
      </c>
      <c r="D14" s="669">
        <v>808767788.17853522</v>
      </c>
      <c r="E14" s="669">
        <v>25865334.005046003</v>
      </c>
      <c r="F14" s="669">
        <v>13874042.610794999</v>
      </c>
      <c r="G14" s="669">
        <v>208314.419559</v>
      </c>
      <c r="H14" s="669">
        <v>11156627.478899997</v>
      </c>
      <c r="I14" s="669">
        <v>3417411.4433999979</v>
      </c>
      <c r="J14" s="669">
        <v>2619629.2719999989</v>
      </c>
      <c r="K14" s="669">
        <v>5119586.7634999994</v>
      </c>
      <c r="L14" s="669">
        <v>0</v>
      </c>
    </row>
    <row r="15" spans="1:12">
      <c r="A15" s="403">
        <v>9</v>
      </c>
      <c r="B15" s="420" t="s">
        <v>441</v>
      </c>
      <c r="C15" s="669">
        <v>440579308.96873409</v>
      </c>
      <c r="D15" s="669">
        <v>405519031.62395209</v>
      </c>
      <c r="E15" s="669">
        <v>16416168.679025998</v>
      </c>
      <c r="F15" s="669">
        <v>18634593.566835996</v>
      </c>
      <c r="G15" s="669">
        <v>9515.0989200000004</v>
      </c>
      <c r="H15" s="669">
        <v>6863745.1464999998</v>
      </c>
      <c r="I15" s="669">
        <v>1295669.4978</v>
      </c>
      <c r="J15" s="669">
        <v>563316.24899999995</v>
      </c>
      <c r="K15" s="669">
        <v>5004759.3969000001</v>
      </c>
      <c r="L15" s="669">
        <v>2.8E-3</v>
      </c>
    </row>
    <row r="16" spans="1:12">
      <c r="A16" s="403">
        <v>10</v>
      </c>
      <c r="B16" s="420" t="s">
        <v>442</v>
      </c>
      <c r="C16" s="669">
        <v>178613138.56647199</v>
      </c>
      <c r="D16" s="669">
        <v>172015981.04041299</v>
      </c>
      <c r="E16" s="669">
        <v>5169730.8485949999</v>
      </c>
      <c r="F16" s="669">
        <v>1427426.6774640002</v>
      </c>
      <c r="G16" s="669">
        <v>0</v>
      </c>
      <c r="H16" s="669">
        <v>1801031.9819999998</v>
      </c>
      <c r="I16" s="669">
        <v>714983.11550000019</v>
      </c>
      <c r="J16" s="669">
        <v>356085.86039999989</v>
      </c>
      <c r="K16" s="669">
        <v>729963.00609999988</v>
      </c>
      <c r="L16" s="669">
        <v>0</v>
      </c>
    </row>
    <row r="17" spans="1:12">
      <c r="A17" s="403">
        <v>11</v>
      </c>
      <c r="B17" s="420" t="s">
        <v>443</v>
      </c>
      <c r="C17" s="669">
        <v>217563432.39616901</v>
      </c>
      <c r="D17" s="669">
        <v>192599323.27331901</v>
      </c>
      <c r="E17" s="669">
        <v>18575179.724218</v>
      </c>
      <c r="F17" s="669">
        <v>6388929.3986319983</v>
      </c>
      <c r="G17" s="669">
        <v>0</v>
      </c>
      <c r="H17" s="669">
        <v>4167266.0236999989</v>
      </c>
      <c r="I17" s="669">
        <v>969869.64879999985</v>
      </c>
      <c r="J17" s="669">
        <v>1787207.1644999993</v>
      </c>
      <c r="K17" s="669">
        <v>1410189.2104</v>
      </c>
      <c r="L17" s="669">
        <v>0</v>
      </c>
    </row>
    <row r="18" spans="1:12">
      <c r="A18" s="403">
        <v>12</v>
      </c>
      <c r="B18" s="420" t="s">
        <v>444</v>
      </c>
      <c r="C18" s="669">
        <v>1307849998.2568634</v>
      </c>
      <c r="D18" s="669">
        <v>1194956968.8076344</v>
      </c>
      <c r="E18" s="669">
        <v>79598786.515055969</v>
      </c>
      <c r="F18" s="669">
        <v>33294242.93417301</v>
      </c>
      <c r="G18" s="669">
        <v>0</v>
      </c>
      <c r="H18" s="669">
        <v>22798575.178000003</v>
      </c>
      <c r="I18" s="669">
        <v>4780479.1823000023</v>
      </c>
      <c r="J18" s="669">
        <v>5137002.0671999995</v>
      </c>
      <c r="K18" s="669">
        <v>12881093.928499999</v>
      </c>
      <c r="L18" s="669">
        <v>0</v>
      </c>
    </row>
    <row r="19" spans="1:12">
      <c r="A19" s="403">
        <v>13</v>
      </c>
      <c r="B19" s="420" t="s">
        <v>445</v>
      </c>
      <c r="C19" s="669">
        <v>584448436.88164091</v>
      </c>
      <c r="D19" s="669">
        <v>540618934.459741</v>
      </c>
      <c r="E19" s="669">
        <v>32341999.107034016</v>
      </c>
      <c r="F19" s="669">
        <v>11487503.314866001</v>
      </c>
      <c r="G19" s="669">
        <v>0</v>
      </c>
      <c r="H19" s="669">
        <v>7586868.0592000009</v>
      </c>
      <c r="I19" s="669">
        <v>2016949.9246</v>
      </c>
      <c r="J19" s="669">
        <v>1912604.9284000008</v>
      </c>
      <c r="K19" s="669">
        <v>3657313.2061999999</v>
      </c>
      <c r="L19" s="669">
        <v>0</v>
      </c>
    </row>
    <row r="20" spans="1:12">
      <c r="A20" s="403">
        <v>14</v>
      </c>
      <c r="B20" s="420" t="s">
        <v>446</v>
      </c>
      <c r="C20" s="669">
        <v>1174096147.4588401</v>
      </c>
      <c r="D20" s="669">
        <v>1049378546.3864051</v>
      </c>
      <c r="E20" s="669">
        <v>102595160.73936397</v>
      </c>
      <c r="F20" s="669">
        <v>22122440.333071001</v>
      </c>
      <c r="G20" s="669">
        <v>0</v>
      </c>
      <c r="H20" s="669">
        <v>8357721.9281000011</v>
      </c>
      <c r="I20" s="669">
        <v>2667147.3937000018</v>
      </c>
      <c r="J20" s="669">
        <v>1704140.5777</v>
      </c>
      <c r="K20" s="669">
        <v>3986433.9566999995</v>
      </c>
      <c r="L20" s="669">
        <v>0</v>
      </c>
    </row>
    <row r="21" spans="1:12">
      <c r="A21" s="403">
        <v>15</v>
      </c>
      <c r="B21" s="420" t="s">
        <v>447</v>
      </c>
      <c r="C21" s="669">
        <v>389472661.19679481</v>
      </c>
      <c r="D21" s="669">
        <v>351013252.9734928</v>
      </c>
      <c r="E21" s="669">
        <v>30333010.859274998</v>
      </c>
      <c r="F21" s="669">
        <v>8126397.364027</v>
      </c>
      <c r="G21" s="669">
        <v>0</v>
      </c>
      <c r="H21" s="669">
        <v>4644365.6891000001</v>
      </c>
      <c r="I21" s="669">
        <v>1283470.1824999996</v>
      </c>
      <c r="J21" s="669">
        <v>1097609.8396000001</v>
      </c>
      <c r="K21" s="669">
        <v>2263285.6670000004</v>
      </c>
      <c r="L21" s="669">
        <v>0</v>
      </c>
    </row>
    <row r="22" spans="1:12">
      <c r="A22" s="403">
        <v>16</v>
      </c>
      <c r="B22" s="420" t="s">
        <v>448</v>
      </c>
      <c r="C22" s="669">
        <v>192042592.49043494</v>
      </c>
      <c r="D22" s="669">
        <v>177164210.56871596</v>
      </c>
      <c r="E22" s="669">
        <v>14312345.221996998</v>
      </c>
      <c r="F22" s="669">
        <v>566036.69972199993</v>
      </c>
      <c r="G22" s="669">
        <v>0</v>
      </c>
      <c r="H22" s="669">
        <v>2678705.3950000005</v>
      </c>
      <c r="I22" s="669">
        <v>1324258.4843000004</v>
      </c>
      <c r="J22" s="669">
        <v>825146.89590000012</v>
      </c>
      <c r="K22" s="669">
        <v>529300.0148</v>
      </c>
      <c r="L22" s="669">
        <v>0</v>
      </c>
    </row>
    <row r="23" spans="1:12">
      <c r="A23" s="403">
        <v>17</v>
      </c>
      <c r="B23" s="420" t="s">
        <v>526</v>
      </c>
      <c r="C23" s="669">
        <v>287750225.559237</v>
      </c>
      <c r="D23" s="669">
        <v>251044312.737865</v>
      </c>
      <c r="E23" s="669">
        <v>32922718.050505999</v>
      </c>
      <c r="F23" s="669">
        <v>3783194.7708660001</v>
      </c>
      <c r="G23" s="669">
        <v>0</v>
      </c>
      <c r="H23" s="669">
        <v>1109533.7793999999</v>
      </c>
      <c r="I23" s="669">
        <v>545488.26949999994</v>
      </c>
      <c r="J23" s="669">
        <v>105154.66219999999</v>
      </c>
      <c r="K23" s="669">
        <v>458890.84769999998</v>
      </c>
      <c r="L23" s="669">
        <v>0</v>
      </c>
    </row>
    <row r="24" spans="1:12">
      <c r="A24" s="403">
        <v>18</v>
      </c>
      <c r="B24" s="420" t="s">
        <v>449</v>
      </c>
      <c r="C24" s="669">
        <v>1001395696.4678229</v>
      </c>
      <c r="D24" s="669">
        <v>965829302.58785093</v>
      </c>
      <c r="E24" s="669">
        <v>34299020.769128993</v>
      </c>
      <c r="F24" s="669">
        <v>1267373.110843</v>
      </c>
      <c r="G24" s="669">
        <v>0</v>
      </c>
      <c r="H24" s="669">
        <v>2996227.1274999995</v>
      </c>
      <c r="I24" s="669">
        <v>2716661.1932999995</v>
      </c>
      <c r="J24" s="669">
        <v>114053.10379999997</v>
      </c>
      <c r="K24" s="669">
        <v>165512.83039999998</v>
      </c>
      <c r="L24" s="669">
        <v>0</v>
      </c>
    </row>
    <row r="25" spans="1:12">
      <c r="A25" s="403">
        <v>19</v>
      </c>
      <c r="B25" s="420" t="s">
        <v>450</v>
      </c>
      <c r="C25" s="669">
        <v>95343201.640548006</v>
      </c>
      <c r="D25" s="669">
        <v>91912945.402710006</v>
      </c>
      <c r="E25" s="669">
        <v>2523846.0184329995</v>
      </c>
      <c r="F25" s="669">
        <v>906410.2194050001</v>
      </c>
      <c r="G25" s="669">
        <v>0</v>
      </c>
      <c r="H25" s="669">
        <v>1521121.4260999998</v>
      </c>
      <c r="I25" s="669">
        <v>681322.35649999965</v>
      </c>
      <c r="J25" s="669">
        <v>269111.7548</v>
      </c>
      <c r="K25" s="669">
        <v>570687.31480000005</v>
      </c>
      <c r="L25" s="669">
        <v>0</v>
      </c>
    </row>
    <row r="26" spans="1:12">
      <c r="A26" s="403">
        <v>20</v>
      </c>
      <c r="B26" s="420" t="s">
        <v>525</v>
      </c>
      <c r="C26" s="669">
        <v>589674162.72131205</v>
      </c>
      <c r="D26" s="669">
        <v>559111007.07055306</v>
      </c>
      <c r="E26" s="669">
        <v>28113726.397248</v>
      </c>
      <c r="F26" s="669">
        <v>2449429.253511</v>
      </c>
      <c r="G26" s="669">
        <v>0</v>
      </c>
      <c r="H26" s="669">
        <v>4632878.8416999998</v>
      </c>
      <c r="I26" s="669">
        <v>1993534.3297999997</v>
      </c>
      <c r="J26" s="669">
        <v>1298695.0424999997</v>
      </c>
      <c r="K26" s="669">
        <v>1340649.4694000001</v>
      </c>
      <c r="L26" s="669">
        <v>0</v>
      </c>
    </row>
    <row r="27" spans="1:12">
      <c r="A27" s="403">
        <v>21</v>
      </c>
      <c r="B27" s="420" t="s">
        <v>451</v>
      </c>
      <c r="C27" s="669">
        <v>73015452.784118012</v>
      </c>
      <c r="D27" s="669">
        <v>72220443.390258014</v>
      </c>
      <c r="E27" s="669">
        <v>578090.29444999993</v>
      </c>
      <c r="F27" s="669">
        <v>216919.09940999997</v>
      </c>
      <c r="G27" s="669">
        <v>0</v>
      </c>
      <c r="H27" s="669">
        <v>619589.79140000022</v>
      </c>
      <c r="I27" s="669">
        <v>336378.12220000022</v>
      </c>
      <c r="J27" s="669">
        <v>122035.66389999999</v>
      </c>
      <c r="K27" s="669">
        <v>161176.00530000002</v>
      </c>
      <c r="L27" s="669">
        <v>0</v>
      </c>
    </row>
    <row r="28" spans="1:12">
      <c r="A28" s="403">
        <v>22</v>
      </c>
      <c r="B28" s="420" t="s">
        <v>452</v>
      </c>
      <c r="C28" s="669">
        <v>100105152.408739</v>
      </c>
      <c r="D28" s="669">
        <v>97657132.030065</v>
      </c>
      <c r="E28" s="669">
        <v>1596549.2086300005</v>
      </c>
      <c r="F28" s="669">
        <v>851471.17004400003</v>
      </c>
      <c r="G28" s="669">
        <v>0</v>
      </c>
      <c r="H28" s="669">
        <v>1045213.3121000002</v>
      </c>
      <c r="I28" s="669">
        <v>484807.31310000009</v>
      </c>
      <c r="J28" s="669">
        <v>269674.05799999996</v>
      </c>
      <c r="K28" s="669">
        <v>290731.94100000005</v>
      </c>
      <c r="L28" s="669">
        <v>0</v>
      </c>
    </row>
    <row r="29" spans="1:12">
      <c r="A29" s="403">
        <v>23</v>
      </c>
      <c r="B29" s="420" t="s">
        <v>453</v>
      </c>
      <c r="C29" s="669">
        <v>3923763748.7927337</v>
      </c>
      <c r="D29" s="669">
        <v>3553738419.1355667</v>
      </c>
      <c r="E29" s="669">
        <v>314678543.84069288</v>
      </c>
      <c r="F29" s="669">
        <v>55346785.816474013</v>
      </c>
      <c r="G29" s="669">
        <v>0</v>
      </c>
      <c r="H29" s="669">
        <v>76462613.636300057</v>
      </c>
      <c r="I29" s="669">
        <v>20015770.144199997</v>
      </c>
      <c r="J29" s="669">
        <v>29160574.956800029</v>
      </c>
      <c r="K29" s="669">
        <v>27286268.535300024</v>
      </c>
      <c r="L29" s="669">
        <v>0</v>
      </c>
    </row>
    <row r="30" spans="1:12">
      <c r="A30" s="403">
        <v>24</v>
      </c>
      <c r="B30" s="420" t="s">
        <v>524</v>
      </c>
      <c r="C30" s="669">
        <v>1138392642.2936547</v>
      </c>
      <c r="D30" s="669">
        <v>1051126025.9929258</v>
      </c>
      <c r="E30" s="669">
        <v>69172871.396824002</v>
      </c>
      <c r="F30" s="669">
        <v>18093744.903905004</v>
      </c>
      <c r="G30" s="669">
        <v>0</v>
      </c>
      <c r="H30" s="669">
        <v>27571632.4789</v>
      </c>
      <c r="I30" s="669">
        <v>8251238.9186000023</v>
      </c>
      <c r="J30" s="669">
        <v>9600565.3924000002</v>
      </c>
      <c r="K30" s="669">
        <v>9719828.1678999979</v>
      </c>
      <c r="L30" s="669">
        <v>0</v>
      </c>
    </row>
    <row r="31" spans="1:12">
      <c r="A31" s="403">
        <v>25</v>
      </c>
      <c r="B31" s="420" t="s">
        <v>454</v>
      </c>
      <c r="C31" s="669">
        <v>2668839606.8858695</v>
      </c>
      <c r="D31" s="669">
        <v>2416837301.2009525</v>
      </c>
      <c r="E31" s="669">
        <v>213618091.44035792</v>
      </c>
      <c r="F31" s="669">
        <v>38384214.24455899</v>
      </c>
      <c r="G31" s="669">
        <v>0</v>
      </c>
      <c r="H31" s="669">
        <v>66979138.637299962</v>
      </c>
      <c r="I31" s="669">
        <v>19464394.674299989</v>
      </c>
      <c r="J31" s="669">
        <v>25456054.433799993</v>
      </c>
      <c r="K31" s="669">
        <v>22058689.52919998</v>
      </c>
      <c r="L31" s="669">
        <v>0</v>
      </c>
    </row>
    <row r="32" spans="1:12">
      <c r="A32" s="403">
        <v>26</v>
      </c>
      <c r="B32" s="420" t="s">
        <v>521</v>
      </c>
      <c r="C32" s="669">
        <v>718838962.33827019</v>
      </c>
      <c r="D32" s="669">
        <v>660984898.13886011</v>
      </c>
      <c r="E32" s="669">
        <v>39165312.649917014</v>
      </c>
      <c r="F32" s="669">
        <v>18684111.359662</v>
      </c>
      <c r="G32" s="669">
        <v>4640.1898309999997</v>
      </c>
      <c r="H32" s="669">
        <v>14941351.4211</v>
      </c>
      <c r="I32" s="669">
        <v>1087815.7161999997</v>
      </c>
      <c r="J32" s="669">
        <v>2189490.8621</v>
      </c>
      <c r="K32" s="669">
        <v>11710591.740600001</v>
      </c>
      <c r="L32" s="669">
        <v>-46546.897800000006</v>
      </c>
    </row>
    <row r="33" spans="1:12">
      <c r="A33" s="403">
        <v>27</v>
      </c>
      <c r="B33" s="472" t="s">
        <v>64</v>
      </c>
      <c r="C33" s="669">
        <v>19720899671.155209</v>
      </c>
      <c r="D33" s="669">
        <v>18078342332.872082</v>
      </c>
      <c r="E33" s="669">
        <v>1272089590.7167912</v>
      </c>
      <c r="F33" s="669">
        <v>370243940.50248301</v>
      </c>
      <c r="G33" s="669">
        <v>223807.063849</v>
      </c>
      <c r="H33" s="669">
        <v>329232902.51419997</v>
      </c>
      <c r="I33" s="669">
        <v>87365921.153599977</v>
      </c>
      <c r="J33" s="669">
        <v>92747483.259900033</v>
      </c>
      <c r="K33" s="669">
        <v>149186497.75739998</v>
      </c>
      <c r="L33" s="669">
        <v>-66999.656700000007</v>
      </c>
    </row>
    <row r="34" spans="1:12">
      <c r="A34" s="433"/>
      <c r="B34" s="433"/>
      <c r="C34" s="433"/>
      <c r="D34" s="433"/>
      <c r="E34" s="433"/>
      <c r="H34" s="433"/>
    </row>
    <row r="35" spans="1:12">
      <c r="A35" s="433"/>
      <c r="B35" s="471"/>
      <c r="C35" s="471"/>
      <c r="D35" s="433"/>
      <c r="E35" s="433"/>
      <c r="H35" s="433"/>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topLeftCell="J1" zoomScale="85" zoomScaleNormal="85" workbookViewId="0"/>
  </sheetViews>
  <sheetFormatPr defaultColWidth="8.81640625" defaultRowHeight="12"/>
  <cols>
    <col min="1" max="1" width="11.81640625" style="474" bestFit="1" customWidth="1"/>
    <col min="2" max="2" width="55.54296875" style="474" customWidth="1"/>
    <col min="3" max="11" width="28.1796875" style="474" customWidth="1"/>
    <col min="12" max="16384" width="8.81640625" style="474"/>
  </cols>
  <sheetData>
    <row r="1" spans="1:11" s="414" customFormat="1" ht="13">
      <c r="A1" s="319" t="s">
        <v>30</v>
      </c>
      <c r="B1" s="400" t="str">
        <f>'Info '!C2</f>
        <v>JSC TBC Bank</v>
      </c>
    </row>
    <row r="2" spans="1:11" s="414" customFormat="1">
      <c r="A2" s="320" t="s">
        <v>31</v>
      </c>
      <c r="B2" s="399">
        <f>'1. key ratios '!B2</f>
        <v>45199</v>
      </c>
    </row>
    <row r="3" spans="1:11" s="414" customFormat="1">
      <c r="A3" s="321" t="s">
        <v>504</v>
      </c>
    </row>
    <row r="4" spans="1:11">
      <c r="C4" s="477" t="s">
        <v>698</v>
      </c>
      <c r="D4" s="477" t="s">
        <v>697</v>
      </c>
      <c r="E4" s="477" t="s">
        <v>696</v>
      </c>
      <c r="F4" s="477" t="s">
        <v>695</v>
      </c>
      <c r="G4" s="477" t="s">
        <v>694</v>
      </c>
      <c r="H4" s="477" t="s">
        <v>693</v>
      </c>
      <c r="I4" s="477" t="s">
        <v>692</v>
      </c>
      <c r="J4" s="477" t="s">
        <v>691</v>
      </c>
      <c r="K4" s="477" t="s">
        <v>690</v>
      </c>
    </row>
    <row r="5" spans="1:11" ht="104" customHeight="1">
      <c r="A5" s="792" t="s">
        <v>689</v>
      </c>
      <c r="B5" s="793"/>
      <c r="C5" s="476" t="s">
        <v>505</v>
      </c>
      <c r="D5" s="476" t="s">
        <v>506</v>
      </c>
      <c r="E5" s="476" t="s">
        <v>507</v>
      </c>
      <c r="F5" s="476" t="s">
        <v>508</v>
      </c>
      <c r="G5" s="476" t="s">
        <v>509</v>
      </c>
      <c r="H5" s="476" t="s">
        <v>510</v>
      </c>
      <c r="I5" s="476" t="s">
        <v>511</v>
      </c>
      <c r="J5" s="476" t="s">
        <v>512</v>
      </c>
      <c r="K5" s="476" t="s">
        <v>513</v>
      </c>
    </row>
    <row r="6" spans="1:11">
      <c r="A6" s="402">
        <v>1</v>
      </c>
      <c r="B6" s="402" t="s">
        <v>473</v>
      </c>
      <c r="C6" s="659">
        <v>552374737.6036998</v>
      </c>
      <c r="D6" s="659">
        <v>169419340.84929997</v>
      </c>
      <c r="E6" s="659">
        <v>2008725.0268000001</v>
      </c>
      <c r="F6" s="659">
        <v>197965381.55040002</v>
      </c>
      <c r="G6" s="659">
        <v>13901599259.953823</v>
      </c>
      <c r="H6" s="659">
        <v>13073990.330899999</v>
      </c>
      <c r="I6" s="659">
        <v>1042898593.3494002</v>
      </c>
      <c r="J6" s="659">
        <v>823099135.58359993</v>
      </c>
      <c r="K6" s="659">
        <v>3018460506.925405</v>
      </c>
    </row>
    <row r="7" spans="1:11">
      <c r="A7" s="402">
        <v>2</v>
      </c>
      <c r="B7" s="403" t="s">
        <v>514</v>
      </c>
      <c r="C7" s="659">
        <v>0</v>
      </c>
      <c r="D7" s="659">
        <v>0</v>
      </c>
      <c r="E7" s="659">
        <v>0</v>
      </c>
      <c r="F7" s="659">
        <v>0</v>
      </c>
      <c r="G7" s="659">
        <v>0</v>
      </c>
      <c r="H7" s="659">
        <v>0</v>
      </c>
      <c r="I7" s="659">
        <v>50248993.058799997</v>
      </c>
      <c r="J7" s="659">
        <v>0</v>
      </c>
      <c r="K7" s="659">
        <v>201168750.89631701</v>
      </c>
    </row>
    <row r="8" spans="1:11">
      <c r="A8" s="402">
        <v>3</v>
      </c>
      <c r="B8" s="403" t="s">
        <v>481</v>
      </c>
      <c r="C8" s="659">
        <v>209356620.73610002</v>
      </c>
      <c r="D8" s="659">
        <v>11602800.822000001</v>
      </c>
      <c r="E8" s="659">
        <v>571718209.15310001</v>
      </c>
      <c r="F8" s="659">
        <v>3815498.1807000004</v>
      </c>
      <c r="G8" s="659">
        <v>1139827935.5952003</v>
      </c>
      <c r="H8" s="659">
        <v>6479.5241999999998</v>
      </c>
      <c r="I8" s="659">
        <v>419234908.68470007</v>
      </c>
      <c r="J8" s="659">
        <v>252103667.65269995</v>
      </c>
      <c r="K8" s="659">
        <v>765889927.94636238</v>
      </c>
    </row>
    <row r="9" spans="1:11">
      <c r="A9" s="402">
        <v>4</v>
      </c>
      <c r="B9" s="434" t="s">
        <v>515</v>
      </c>
      <c r="C9" s="659">
        <v>308294.73249999998</v>
      </c>
      <c r="D9" s="659">
        <v>3169517.4279999998</v>
      </c>
      <c r="E9" s="659">
        <v>0</v>
      </c>
      <c r="F9" s="659">
        <v>947784.60420000006</v>
      </c>
      <c r="G9" s="659">
        <v>255479926.65499991</v>
      </c>
      <c r="H9" s="659">
        <v>0</v>
      </c>
      <c r="I9" s="659">
        <v>10099408.407500001</v>
      </c>
      <c r="J9" s="659">
        <v>26623838.861100003</v>
      </c>
      <c r="K9" s="659">
        <v>73838976.878202379</v>
      </c>
    </row>
    <row r="10" spans="1:11">
      <c r="A10" s="402">
        <v>5</v>
      </c>
      <c r="B10" s="424" t="s">
        <v>516</v>
      </c>
      <c r="C10" s="659">
        <v>0</v>
      </c>
      <c r="D10" s="659">
        <v>0</v>
      </c>
      <c r="E10" s="659">
        <v>0</v>
      </c>
      <c r="F10" s="659">
        <v>0</v>
      </c>
      <c r="G10" s="659">
        <v>0</v>
      </c>
      <c r="H10" s="659">
        <v>0</v>
      </c>
      <c r="I10" s="659">
        <v>0</v>
      </c>
      <c r="J10" s="659">
        <v>0</v>
      </c>
      <c r="K10" s="659">
        <v>0</v>
      </c>
    </row>
    <row r="11" spans="1:11">
      <c r="A11" s="402">
        <v>6</v>
      </c>
      <c r="B11" s="424" t="s">
        <v>517</v>
      </c>
      <c r="C11" s="659">
        <v>995602.86459999997</v>
      </c>
      <c r="D11" s="659">
        <v>108715</v>
      </c>
      <c r="E11" s="659">
        <v>0</v>
      </c>
      <c r="F11" s="659">
        <v>8006.38</v>
      </c>
      <c r="G11" s="659">
        <v>11140620.020399997</v>
      </c>
      <c r="H11" s="659">
        <v>0</v>
      </c>
      <c r="I11" s="659">
        <v>8230843.2198999999</v>
      </c>
      <c r="J11" s="659">
        <v>11585008.8248</v>
      </c>
      <c r="K11" s="659">
        <v>2808319.8230940001</v>
      </c>
    </row>
    <row r="13" spans="1:11" ht="13.5">
      <c r="B13" s="475"/>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70" zoomScaleNormal="70" workbookViewId="0"/>
  </sheetViews>
  <sheetFormatPr defaultColWidth="8.81640625" defaultRowHeight="14.5"/>
  <cols>
    <col min="1" max="1" width="10" style="478" bestFit="1" customWidth="1"/>
    <col min="2" max="2" width="71.81640625" style="478" customWidth="1"/>
    <col min="3" max="3" width="14.54296875" style="478" bestFit="1" customWidth="1"/>
    <col min="4" max="7" width="15.54296875" style="478" customWidth="1"/>
    <col min="8" max="8" width="14.54296875" style="478" bestFit="1" customWidth="1"/>
    <col min="9" max="12" width="17.1796875" style="478" customWidth="1"/>
    <col min="13" max="13" width="13.1796875" style="478" bestFit="1" customWidth="1"/>
    <col min="14" max="17" width="16.1796875" style="478" customWidth="1"/>
    <col min="18" max="18" width="12.36328125" style="478" bestFit="1" customWidth="1"/>
    <col min="19" max="19" width="47" style="478" bestFit="1" customWidth="1"/>
    <col min="20" max="20" width="43.54296875" style="478" bestFit="1" customWidth="1"/>
    <col min="21" max="21" width="46" style="478" bestFit="1" customWidth="1"/>
    <col min="22" max="22" width="43.453125" style="478" bestFit="1" customWidth="1"/>
    <col min="23" max="16384" width="8.81640625" style="478"/>
  </cols>
  <sheetData>
    <row r="1" spans="1:22">
      <c r="A1" s="319" t="s">
        <v>30</v>
      </c>
      <c r="B1" s="400" t="str">
        <f>'Info '!C2</f>
        <v>JSC TBC Bank</v>
      </c>
    </row>
    <row r="2" spans="1:22">
      <c r="A2" s="320" t="s">
        <v>31</v>
      </c>
      <c r="B2" s="399">
        <f>'1. key ratios '!B2</f>
        <v>45199</v>
      </c>
    </row>
    <row r="3" spans="1:22">
      <c r="A3" s="321" t="s">
        <v>532</v>
      </c>
      <c r="B3" s="414"/>
    </row>
    <row r="4" spans="1:22">
      <c r="A4" s="321"/>
      <c r="B4" s="414"/>
    </row>
    <row r="5" spans="1:22" ht="24" customHeight="1">
      <c r="A5" s="794" t="s">
        <v>533</v>
      </c>
      <c r="B5" s="795"/>
      <c r="C5" s="799" t="s">
        <v>699</v>
      </c>
      <c r="D5" s="799"/>
      <c r="E5" s="799"/>
      <c r="F5" s="799"/>
      <c r="G5" s="799"/>
      <c r="H5" s="799" t="s">
        <v>551</v>
      </c>
      <c r="I5" s="799"/>
      <c r="J5" s="799"/>
      <c r="K5" s="799"/>
      <c r="L5" s="799"/>
      <c r="M5" s="799" t="s">
        <v>663</v>
      </c>
      <c r="N5" s="799"/>
      <c r="O5" s="799"/>
      <c r="P5" s="799"/>
      <c r="Q5" s="799"/>
      <c r="R5" s="798" t="s">
        <v>534</v>
      </c>
      <c r="S5" s="798" t="s">
        <v>548</v>
      </c>
      <c r="T5" s="798" t="s">
        <v>549</v>
      </c>
      <c r="U5" s="798" t="s">
        <v>710</v>
      </c>
      <c r="V5" s="798" t="s">
        <v>711</v>
      </c>
    </row>
    <row r="6" spans="1:22" ht="36" customHeight="1">
      <c r="A6" s="796"/>
      <c r="B6" s="797"/>
      <c r="C6" s="488"/>
      <c r="D6" s="412" t="s">
        <v>684</v>
      </c>
      <c r="E6" s="412" t="s">
        <v>683</v>
      </c>
      <c r="F6" s="412" t="s">
        <v>682</v>
      </c>
      <c r="G6" s="412" t="s">
        <v>681</v>
      </c>
      <c r="H6" s="488"/>
      <c r="I6" s="412" t="s">
        <v>684</v>
      </c>
      <c r="J6" s="412" t="s">
        <v>683</v>
      </c>
      <c r="K6" s="412" t="s">
        <v>682</v>
      </c>
      <c r="L6" s="412" t="s">
        <v>681</v>
      </c>
      <c r="M6" s="488"/>
      <c r="N6" s="412" t="s">
        <v>684</v>
      </c>
      <c r="O6" s="412" t="s">
        <v>683</v>
      </c>
      <c r="P6" s="412" t="s">
        <v>682</v>
      </c>
      <c r="Q6" s="412" t="s">
        <v>681</v>
      </c>
      <c r="R6" s="798"/>
      <c r="S6" s="798"/>
      <c r="T6" s="798"/>
      <c r="U6" s="798"/>
      <c r="V6" s="798"/>
    </row>
    <row r="7" spans="1:22">
      <c r="A7" s="486">
        <v>1</v>
      </c>
      <c r="B7" s="487" t="s">
        <v>542</v>
      </c>
      <c r="C7" s="670">
        <v>71447058.640825003</v>
      </c>
      <c r="D7" s="670">
        <v>68557654.684800997</v>
      </c>
      <c r="E7" s="670">
        <v>2730491.6628459995</v>
      </c>
      <c r="F7" s="670">
        <v>158912.29317800002</v>
      </c>
      <c r="G7" s="670">
        <v>0</v>
      </c>
      <c r="H7" s="670">
        <v>72148267.311561003</v>
      </c>
      <c r="I7" s="670">
        <v>69212776.796087012</v>
      </c>
      <c r="J7" s="670">
        <v>2776578.4244850008</v>
      </c>
      <c r="K7" s="670">
        <v>158912.09098899999</v>
      </c>
      <c r="L7" s="670">
        <v>0</v>
      </c>
      <c r="M7" s="670">
        <v>1308745.5622</v>
      </c>
      <c r="N7" s="670">
        <v>860126.13310000021</v>
      </c>
      <c r="O7" s="670">
        <v>375016.36229999992</v>
      </c>
      <c r="P7" s="670">
        <v>73603.066800000015</v>
      </c>
      <c r="Q7" s="670">
        <v>0</v>
      </c>
      <c r="R7" s="670">
        <v>2257</v>
      </c>
      <c r="S7" s="671">
        <v>0.1320110583084825</v>
      </c>
      <c r="T7" s="671">
        <v>0.20072165554868987</v>
      </c>
      <c r="U7" s="671">
        <v>0.12632447536752303</v>
      </c>
      <c r="V7" s="670">
        <v>44.741110066411423</v>
      </c>
    </row>
    <row r="8" spans="1:22">
      <c r="A8" s="486">
        <v>2</v>
      </c>
      <c r="B8" s="485" t="s">
        <v>541</v>
      </c>
      <c r="C8" s="670">
        <v>2648593348.1572909</v>
      </c>
      <c r="D8" s="670">
        <v>2372141853.9200091</v>
      </c>
      <c r="E8" s="670">
        <v>215288744.25848597</v>
      </c>
      <c r="F8" s="670">
        <v>61162749.978795983</v>
      </c>
      <c r="G8" s="670">
        <v>0</v>
      </c>
      <c r="H8" s="670">
        <v>2668165604.5336285</v>
      </c>
      <c r="I8" s="670">
        <v>2386429413.7110076</v>
      </c>
      <c r="J8" s="670">
        <v>219586014.39655802</v>
      </c>
      <c r="K8" s="670">
        <v>62150176.426063016</v>
      </c>
      <c r="L8" s="670">
        <v>0</v>
      </c>
      <c r="M8" s="670">
        <v>132932445.97169995</v>
      </c>
      <c r="N8" s="670">
        <v>37757390.502599999</v>
      </c>
      <c r="O8" s="670">
        <v>48501434.73299998</v>
      </c>
      <c r="P8" s="670">
        <v>46673620.736099981</v>
      </c>
      <c r="Q8" s="670">
        <v>0</v>
      </c>
      <c r="R8" s="670">
        <v>385142</v>
      </c>
      <c r="S8" s="671">
        <v>0.12207243438486651</v>
      </c>
      <c r="T8" s="671">
        <v>0.15048349825111812</v>
      </c>
      <c r="U8" s="671">
        <v>0.14122609685783896</v>
      </c>
      <c r="V8" s="670">
        <v>50.439488737909812</v>
      </c>
    </row>
    <row r="9" spans="1:22">
      <c r="A9" s="486">
        <v>3</v>
      </c>
      <c r="B9" s="485" t="s">
        <v>540</v>
      </c>
      <c r="C9" s="670">
        <v>0</v>
      </c>
      <c r="D9" s="670">
        <v>0</v>
      </c>
      <c r="E9" s="670">
        <v>0</v>
      </c>
      <c r="F9" s="670">
        <v>0</v>
      </c>
      <c r="G9" s="670">
        <v>0</v>
      </c>
      <c r="H9" s="670">
        <v>0</v>
      </c>
      <c r="I9" s="670">
        <v>0</v>
      </c>
      <c r="J9" s="670">
        <v>0</v>
      </c>
      <c r="K9" s="670">
        <v>0</v>
      </c>
      <c r="L9" s="670">
        <v>0</v>
      </c>
      <c r="M9" s="670">
        <v>0</v>
      </c>
      <c r="N9" s="670">
        <v>0</v>
      </c>
      <c r="O9" s="670">
        <v>0</v>
      </c>
      <c r="P9" s="670">
        <v>0</v>
      </c>
      <c r="Q9" s="670">
        <v>0</v>
      </c>
      <c r="R9" s="670">
        <v>0</v>
      </c>
      <c r="S9" s="671">
        <v>0</v>
      </c>
      <c r="T9" s="671">
        <v>0</v>
      </c>
      <c r="U9" s="671">
        <v>0</v>
      </c>
      <c r="V9" s="670">
        <v>0</v>
      </c>
    </row>
    <row r="10" spans="1:22">
      <c r="A10" s="486">
        <v>4</v>
      </c>
      <c r="B10" s="485" t="s">
        <v>539</v>
      </c>
      <c r="C10" s="670">
        <v>81819914.030000016</v>
      </c>
      <c r="D10" s="670">
        <v>76157330.170000017</v>
      </c>
      <c r="E10" s="670">
        <v>4006740.8200000003</v>
      </c>
      <c r="F10" s="670">
        <v>1655843.0399999998</v>
      </c>
      <c r="G10" s="670">
        <v>0</v>
      </c>
      <c r="H10" s="670">
        <v>80586292.868702009</v>
      </c>
      <c r="I10" s="670">
        <v>74634575.660272017</v>
      </c>
      <c r="J10" s="670">
        <v>4215512.9359789994</v>
      </c>
      <c r="K10" s="670">
        <v>1736204.2724510001</v>
      </c>
      <c r="L10" s="670">
        <v>0</v>
      </c>
      <c r="M10" s="670">
        <v>5317110.9308000002</v>
      </c>
      <c r="N10" s="670">
        <v>2400902.4076000005</v>
      </c>
      <c r="O10" s="670">
        <v>1402147.6612000002</v>
      </c>
      <c r="P10" s="670">
        <v>1514060.862</v>
      </c>
      <c r="Q10" s="670">
        <v>0</v>
      </c>
      <c r="R10" s="670">
        <v>103122</v>
      </c>
      <c r="S10" s="671">
        <v>7.3414593934756064E-2</v>
      </c>
      <c r="T10" s="671">
        <v>0.21521710551175346</v>
      </c>
      <c r="U10" s="671">
        <v>7.9924187903928523E-2</v>
      </c>
      <c r="V10" s="670">
        <v>12.310047450461163</v>
      </c>
    </row>
    <row r="11" spans="1:22">
      <c r="A11" s="486">
        <v>5</v>
      </c>
      <c r="B11" s="485" t="s">
        <v>538</v>
      </c>
      <c r="C11" s="670">
        <v>39880430.471758999</v>
      </c>
      <c r="D11" s="670">
        <v>34456821.247500002</v>
      </c>
      <c r="E11" s="670">
        <v>4588616.998652</v>
      </c>
      <c r="F11" s="670">
        <v>834992.22560699994</v>
      </c>
      <c r="G11" s="670">
        <v>0</v>
      </c>
      <c r="H11" s="670">
        <v>40651856.703512006</v>
      </c>
      <c r="I11" s="670">
        <v>35031583.491828009</v>
      </c>
      <c r="J11" s="670">
        <v>4707507.8279920025</v>
      </c>
      <c r="K11" s="670">
        <v>912765.38369199971</v>
      </c>
      <c r="L11" s="670">
        <v>0</v>
      </c>
      <c r="M11" s="670">
        <v>2487591.2812999999</v>
      </c>
      <c r="N11" s="670">
        <v>692974.82169999974</v>
      </c>
      <c r="O11" s="670">
        <v>1107029.8833000001</v>
      </c>
      <c r="P11" s="670">
        <v>687586.57629999996</v>
      </c>
      <c r="Q11" s="670">
        <v>0</v>
      </c>
      <c r="R11" s="670">
        <v>27930</v>
      </c>
      <c r="S11" s="671">
        <v>0.18116699489436322</v>
      </c>
      <c r="T11" s="671">
        <v>0.19641777376221997</v>
      </c>
      <c r="U11" s="671">
        <v>0.18729678737947672</v>
      </c>
      <c r="V11" s="670">
        <v>258.14003269743432</v>
      </c>
    </row>
    <row r="12" spans="1:22">
      <c r="A12" s="486">
        <v>6</v>
      </c>
      <c r="B12" s="485" t="s">
        <v>537</v>
      </c>
      <c r="C12" s="670">
        <v>126261602.77999999</v>
      </c>
      <c r="D12" s="670">
        <v>100556250.09999998</v>
      </c>
      <c r="E12" s="670">
        <v>21509535.770000007</v>
      </c>
      <c r="F12" s="670">
        <v>4195816.9099999983</v>
      </c>
      <c r="G12" s="670">
        <v>0</v>
      </c>
      <c r="H12" s="670">
        <v>129344582.90090002</v>
      </c>
      <c r="I12" s="670">
        <v>102549522.45530002</v>
      </c>
      <c r="J12" s="670">
        <v>22122620.943899997</v>
      </c>
      <c r="K12" s="670">
        <v>4672439.501699998</v>
      </c>
      <c r="L12" s="670">
        <v>0</v>
      </c>
      <c r="M12" s="670">
        <v>14651566.455099996</v>
      </c>
      <c r="N12" s="670">
        <v>4282979.9591000006</v>
      </c>
      <c r="O12" s="670">
        <v>6307966.2874999959</v>
      </c>
      <c r="P12" s="670">
        <v>4060620.2084999997</v>
      </c>
      <c r="Q12" s="670">
        <v>0</v>
      </c>
      <c r="R12" s="670">
        <v>101647</v>
      </c>
      <c r="S12" s="671">
        <v>0.34108227745697967</v>
      </c>
      <c r="T12" s="671">
        <v>0.34108227745697955</v>
      </c>
      <c r="U12" s="671">
        <v>0.3407787036544383</v>
      </c>
      <c r="V12" s="670">
        <v>389.00677467282429</v>
      </c>
    </row>
    <row r="13" spans="1:22">
      <c r="A13" s="486">
        <v>7</v>
      </c>
      <c r="B13" s="485" t="s">
        <v>536</v>
      </c>
      <c r="C13" s="670">
        <v>4741651367.9551897</v>
      </c>
      <c r="D13" s="670">
        <v>4320589117.6084433</v>
      </c>
      <c r="E13" s="670">
        <v>373660689.08752882</v>
      </c>
      <c r="F13" s="670">
        <v>47327733.357274994</v>
      </c>
      <c r="G13" s="670">
        <v>73827.901943000004</v>
      </c>
      <c r="H13" s="670">
        <v>4865471657.6245575</v>
      </c>
      <c r="I13" s="670">
        <v>4429672353.5071344</v>
      </c>
      <c r="J13" s="670">
        <v>387185194.13780922</v>
      </c>
      <c r="K13" s="670">
        <v>48598617.335323982</v>
      </c>
      <c r="L13" s="670">
        <v>15492.64429</v>
      </c>
      <c r="M13" s="670">
        <v>30884028.299300015</v>
      </c>
      <c r="N13" s="670">
        <v>2489637.0891999993</v>
      </c>
      <c r="O13" s="670">
        <v>9990600.9576000012</v>
      </c>
      <c r="P13" s="670">
        <v>18470789.909200013</v>
      </c>
      <c r="Q13" s="670">
        <v>-66999.656700000007</v>
      </c>
      <c r="R13" s="670">
        <v>47736</v>
      </c>
      <c r="S13" s="671">
        <v>0.10086995822845167</v>
      </c>
      <c r="T13" s="671">
        <v>0.11754277164164252</v>
      </c>
      <c r="U13" s="671">
        <v>9.287987028049173E-2</v>
      </c>
      <c r="V13" s="670">
        <v>128.52231559524196</v>
      </c>
    </row>
    <row r="14" spans="1:22">
      <c r="A14" s="480">
        <v>7.1</v>
      </c>
      <c r="B14" s="479" t="s">
        <v>545</v>
      </c>
      <c r="C14" s="670">
        <v>3651889046.9708514</v>
      </c>
      <c r="D14" s="670">
        <v>3304151594.5698528</v>
      </c>
      <c r="E14" s="670">
        <v>303966918.40538281</v>
      </c>
      <c r="F14" s="670">
        <v>43710462.726311997</v>
      </c>
      <c r="G14" s="670">
        <v>60071.269304000009</v>
      </c>
      <c r="H14" s="670">
        <v>3748066631.5762339</v>
      </c>
      <c r="I14" s="670">
        <v>3388340832.2641273</v>
      </c>
      <c r="J14" s="670">
        <v>314915007.07801223</v>
      </c>
      <c r="K14" s="670">
        <v>44795823.915238976</v>
      </c>
      <c r="L14" s="670">
        <v>14968.318856</v>
      </c>
      <c r="M14" s="670">
        <v>27400265.779300012</v>
      </c>
      <c r="N14" s="670">
        <v>2038921.2808999997</v>
      </c>
      <c r="O14" s="670">
        <v>8373607.1262000008</v>
      </c>
      <c r="P14" s="670">
        <v>17041690.448100012</v>
      </c>
      <c r="Q14" s="670">
        <v>-53953.075900000003</v>
      </c>
      <c r="R14" s="670">
        <v>33912</v>
      </c>
      <c r="S14" s="671">
        <v>0.10175044572543188</v>
      </c>
      <c r="T14" s="671">
        <v>0.11827754374515745</v>
      </c>
      <c r="U14" s="671">
        <v>9.2132617289132773E-2</v>
      </c>
      <c r="V14" s="670">
        <v>129.27667447318458</v>
      </c>
    </row>
    <row r="15" spans="1:22">
      <c r="A15" s="480">
        <v>7.2</v>
      </c>
      <c r="B15" s="479" t="s">
        <v>547</v>
      </c>
      <c r="C15" s="670">
        <v>671835276.39303422</v>
      </c>
      <c r="D15" s="670">
        <v>632426000.64897919</v>
      </c>
      <c r="E15" s="670">
        <v>38396616.043383017</v>
      </c>
      <c r="F15" s="670">
        <v>1012659.7006720001</v>
      </c>
      <c r="G15" s="670">
        <v>0</v>
      </c>
      <c r="H15" s="670">
        <v>688813521.75629711</v>
      </c>
      <c r="I15" s="670">
        <v>647905122.78928614</v>
      </c>
      <c r="J15" s="670">
        <v>39793765.705292001</v>
      </c>
      <c r="K15" s="670">
        <v>1114633.2617190001</v>
      </c>
      <c r="L15" s="670">
        <v>0</v>
      </c>
      <c r="M15" s="670">
        <v>1511665.5012999999</v>
      </c>
      <c r="N15" s="670">
        <v>283574.24569999985</v>
      </c>
      <c r="O15" s="670">
        <v>898945.24060000025</v>
      </c>
      <c r="P15" s="670">
        <v>329146.01499999996</v>
      </c>
      <c r="Q15" s="670">
        <v>0</v>
      </c>
      <c r="R15" s="670">
        <v>5437</v>
      </c>
      <c r="S15" s="671">
        <v>9.4534226087247181E-2</v>
      </c>
      <c r="T15" s="671">
        <v>0.11134567093243783</v>
      </c>
      <c r="U15" s="671">
        <v>9.3804614875317174E-2</v>
      </c>
      <c r="V15" s="670">
        <v>125.50362351868341</v>
      </c>
    </row>
    <row r="16" spans="1:22">
      <c r="A16" s="480">
        <v>7.3</v>
      </c>
      <c r="B16" s="479" t="s">
        <v>544</v>
      </c>
      <c r="C16" s="670">
        <v>417927044.59130388</v>
      </c>
      <c r="D16" s="670">
        <v>384011522.38961089</v>
      </c>
      <c r="E16" s="670">
        <v>31297154.638762996</v>
      </c>
      <c r="F16" s="670">
        <v>2604610.9302910003</v>
      </c>
      <c r="G16" s="670">
        <v>13756.632638999999</v>
      </c>
      <c r="H16" s="670">
        <v>428591504.29202598</v>
      </c>
      <c r="I16" s="670">
        <v>393426398.45372093</v>
      </c>
      <c r="J16" s="670">
        <v>32476421.354505014</v>
      </c>
      <c r="K16" s="670">
        <v>2688160.1583659998</v>
      </c>
      <c r="L16" s="670">
        <v>524.32543399999997</v>
      </c>
      <c r="M16" s="670">
        <v>1972097.0186999997</v>
      </c>
      <c r="N16" s="670">
        <v>167141.5626</v>
      </c>
      <c r="O16" s="670">
        <v>718048.59080000001</v>
      </c>
      <c r="P16" s="670">
        <v>1099953.4460999998</v>
      </c>
      <c r="Q16" s="670">
        <v>-13046.5808</v>
      </c>
      <c r="R16" s="670">
        <v>8387</v>
      </c>
      <c r="S16" s="671">
        <v>0.10474547896196154</v>
      </c>
      <c r="T16" s="671">
        <v>0.12253703895299156</v>
      </c>
      <c r="U16" s="671">
        <v>9.7922877191097102E-2</v>
      </c>
      <c r="V16" s="670">
        <v>126.78379991354008</v>
      </c>
    </row>
    <row r="17" spans="1:22">
      <c r="A17" s="486">
        <v>8</v>
      </c>
      <c r="B17" s="485" t="s">
        <v>543</v>
      </c>
      <c r="C17" s="670">
        <v>86880105.50656803</v>
      </c>
      <c r="D17" s="670">
        <v>85275970.879436031</v>
      </c>
      <c r="E17" s="670">
        <v>621864.75056700001</v>
      </c>
      <c r="F17" s="670">
        <v>982269.87656500004</v>
      </c>
      <c r="G17" s="670">
        <v>0</v>
      </c>
      <c r="H17" s="670">
        <v>87792038.719769984</v>
      </c>
      <c r="I17" s="670">
        <v>86077550.364366993</v>
      </c>
      <c r="J17" s="670">
        <v>676198.43689800007</v>
      </c>
      <c r="K17" s="670">
        <v>1038289.9185050001</v>
      </c>
      <c r="L17" s="670">
        <v>0</v>
      </c>
      <c r="M17" s="670">
        <v>508558.21990000003</v>
      </c>
      <c r="N17" s="670">
        <v>84135.690999999992</v>
      </c>
      <c r="O17" s="670">
        <v>60626.239600000001</v>
      </c>
      <c r="P17" s="670">
        <v>363796.2893</v>
      </c>
      <c r="Q17" s="670">
        <v>0</v>
      </c>
      <c r="R17" s="670">
        <v>65288</v>
      </c>
      <c r="S17" s="671">
        <v>0.15683831861728684</v>
      </c>
      <c r="T17" s="671">
        <v>0.16942387461409861</v>
      </c>
      <c r="U17" s="671">
        <v>0.1733435467932361</v>
      </c>
      <c r="V17" s="670">
        <v>1.4065219931591368</v>
      </c>
    </row>
    <row r="18" spans="1:22">
      <c r="A18" s="484">
        <v>9</v>
      </c>
      <c r="B18" s="483" t="s">
        <v>535</v>
      </c>
      <c r="C18" s="670">
        <v>0</v>
      </c>
      <c r="D18" s="670">
        <v>0</v>
      </c>
      <c r="E18" s="670">
        <v>0</v>
      </c>
      <c r="F18" s="670">
        <v>0</v>
      </c>
      <c r="G18" s="670">
        <v>0</v>
      </c>
      <c r="H18" s="670">
        <v>0</v>
      </c>
      <c r="I18" s="670">
        <v>0</v>
      </c>
      <c r="J18" s="670">
        <v>0</v>
      </c>
      <c r="K18" s="670">
        <v>0</v>
      </c>
      <c r="L18" s="670">
        <v>0</v>
      </c>
      <c r="M18" s="670">
        <v>0</v>
      </c>
      <c r="N18" s="670">
        <v>0</v>
      </c>
      <c r="O18" s="670">
        <v>0</v>
      </c>
      <c r="P18" s="670">
        <v>0</v>
      </c>
      <c r="Q18" s="670">
        <v>0</v>
      </c>
      <c r="R18" s="670">
        <v>0</v>
      </c>
      <c r="S18" s="671">
        <v>0</v>
      </c>
      <c r="T18" s="671">
        <v>0</v>
      </c>
      <c r="U18" s="671">
        <v>0</v>
      </c>
      <c r="V18" s="670">
        <v>0</v>
      </c>
    </row>
    <row r="19" spans="1:22">
      <c r="A19" s="482">
        <v>10</v>
      </c>
      <c r="B19" s="481" t="s">
        <v>546</v>
      </c>
      <c r="C19" s="670">
        <v>7796533827.5416327</v>
      </c>
      <c r="D19" s="670">
        <v>7057734998.6101894</v>
      </c>
      <c r="E19" s="670">
        <v>622406683.3480798</v>
      </c>
      <c r="F19" s="670">
        <v>116318317.68142097</v>
      </c>
      <c r="G19" s="670">
        <v>73827.901943000004</v>
      </c>
      <c r="H19" s="670">
        <v>7944160300.662631</v>
      </c>
      <c r="I19" s="670">
        <v>7183607775.9859953</v>
      </c>
      <c r="J19" s="670">
        <v>641269627.10362124</v>
      </c>
      <c r="K19" s="670">
        <v>119267404.92872398</v>
      </c>
      <c r="L19" s="670">
        <v>15492.64429</v>
      </c>
      <c r="M19" s="670">
        <v>188090046.72029999</v>
      </c>
      <c r="N19" s="670">
        <v>48568146.6043</v>
      </c>
      <c r="O19" s="670">
        <v>67744822.124499977</v>
      </c>
      <c r="P19" s="670">
        <v>71844077.64819999</v>
      </c>
      <c r="Q19" s="670">
        <v>-66999.656700000007</v>
      </c>
      <c r="R19" s="670">
        <v>733122</v>
      </c>
      <c r="S19" s="671">
        <v>0.11509022926229932</v>
      </c>
      <c r="T19" s="671">
        <v>0.14327203083737522</v>
      </c>
      <c r="U19" s="671">
        <v>0.11486850879443904</v>
      </c>
      <c r="V19" s="670">
        <v>103.46594275387066</v>
      </c>
    </row>
    <row r="20" spans="1:22">
      <c r="A20" s="480">
        <v>10.1</v>
      </c>
      <c r="B20" s="479" t="s">
        <v>550</v>
      </c>
      <c r="C20" s="670">
        <v>0</v>
      </c>
      <c r="D20" s="670">
        <v>0</v>
      </c>
      <c r="E20" s="670">
        <v>0</v>
      </c>
      <c r="F20" s="670">
        <v>0</v>
      </c>
      <c r="G20" s="670">
        <v>0</v>
      </c>
      <c r="H20" s="670">
        <v>0</v>
      </c>
      <c r="I20" s="670">
        <v>0</v>
      </c>
      <c r="J20" s="670">
        <v>0</v>
      </c>
      <c r="K20" s="670">
        <v>0</v>
      </c>
      <c r="L20" s="670">
        <v>0</v>
      </c>
      <c r="M20" s="670">
        <v>0</v>
      </c>
      <c r="N20" s="670">
        <v>0</v>
      </c>
      <c r="O20" s="670">
        <v>0</v>
      </c>
      <c r="P20" s="670">
        <v>0</v>
      </c>
      <c r="Q20" s="670">
        <v>0</v>
      </c>
      <c r="R20" s="670">
        <v>0</v>
      </c>
      <c r="S20" s="671">
        <v>0</v>
      </c>
      <c r="T20" s="671">
        <v>0</v>
      </c>
      <c r="U20" s="671">
        <v>0</v>
      </c>
      <c r="V20" s="670">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f3EDatH6n6k7pEH47BMZH1eKENIuwjlIhv6AHcCtWQA=</DigestValue>
    </Reference>
    <Reference Type="http://www.w3.org/2000/09/xmldsig#Object" URI="#idOfficeObject">
      <DigestMethod Algorithm="http://www.w3.org/2001/04/xmlenc#sha256"/>
      <DigestValue>bct3UgBnYWCeFjIkzbiw8kg0WYuPSqD4J4YKOqF0Mew=</DigestValue>
    </Reference>
    <Reference Type="http://uri.etsi.org/01903#SignedProperties" URI="#idSignedProperties">
      <Transforms>
        <Transform Algorithm="http://www.w3.org/TR/2001/REC-xml-c14n-20010315"/>
      </Transforms>
      <DigestMethod Algorithm="http://www.w3.org/2001/04/xmlenc#sha256"/>
      <DigestValue>3VOL9XLopdMpDZwMrJb9G2c0X1On4MDOU6X522W06Hw=</DigestValue>
    </Reference>
  </SignedInfo>
  <SignatureValue>daj7ufj7vA0t9qqORTcxc2uW+wXu0Z9d4V1+p9JNWJCmUXS3xpk9vyz/FUuCyGBCaMx4YKAPZffP
iK05usrgQXcGFR6+/pm/8qGyFvw3Jl0CDiqqv+Y+s82+rOWGe1zkaik00gb75Vf6cSySwqYcINV2
Jitx1Jr22DTO9rOjaYXbpoFO9JvVLnj/louO5MmDn1dNKjcqgKsPI8gni/AU/xCSBi1SgK566tdv
QS33oRJvNQNEeACe6ldwB+WT+GWxfaq+loHrEuP6SesuqnLAKkqQwaChxTZtHesy/ljudDaxuI5m
bFCIS/RmdVTyN2RbT3yp64UjXaTT7OLdljpAPw==</SignatureValue>
  <KeyInfo>
    <X509Data>
      <X509Certificate>MIIGPjCCBSagAwIBAgIKXHmY6gADAAIHyTANBgkqhkiG9w0BAQsFADBKMRIwEAYKCZImiZPyLGQBGRYCZ2UxEzARBgoJkiaJk/IsZAEZFgNuYmcxHzAdBgNVBAMTFk5CRyBDbGFzcyAyIElOVCBTdWIgQ0EwHhcNMjIwMTI3MTIwNDUxWhcNMjQwMTI3MTIwNDUxWjA8MRUwEwYDVQQKEwxKU0MgVEJDIEJBTksxIzAhBgNVBAMTGkJUQiAtIEdpb3JnaSBQYWNoaWthc2h2aWxpMIIBIjANBgkqhkiG9w0BAQEFAAOCAQ8AMIIBCgKCAQEA+LcqFFnEMVs/vDoJfCQYZVFHLzbiKBnJZRxCXNTdbWwvGWoBNJ4prQ3HuFXqABFcpbj3JQgNqWDzVKGneW+Xn1h39lHhGeI1j76JhFl3vA2E+qkppQjKbNqdwLLUT0JizLORW5pck8ww3x7cDxvqlQ/abLfr87y9XKjSSEpZ+60JeOCbbKyCpzxQXZGhhWPNcMaKHzZBgEzC+AhPfHd7XvF+Yu5jPGo93j/NVAOMFo5layldmdE9ydqsKZYQ39igKyrdu85YHZ6RbRd1hgoFDjios5mXu3P8vvIzAZjBNZenyqGbv7mYpBirxqYbcXFQCqJKvWcupTjA72sNG0BvGQIDAQABo4IDMjCCAy4wPAYJKwYBBAGCNxUHBC8wLQYlKwYBBAGCNxUI5rJgg431RIaBmQmDuKFKg76EcQSDxJEzhIOIXQIBZAIBIzAdBgNVHSUEFjAUBggrBgEFBQcDAgYIKwYBBQUHAwQwCwYDVR0PBAQDAgeAMCcGCSsGAQQBgjcVCgQaMBgwCgYIKwYBBQUHAwIwCgYIKwYBBQUHAwQwHQYDVR0OBBYEFJcF1nDjpchJv+mIP9tpz4vZisub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cVbUrY9Ka/T4IHdP1B+hIAkJnAYKopKxy+JvMJS61mVkN7CB2U87OV7dV4UCshcu3E695zn29WHiHkgARYKp9cgc86PZNpFgSjMZQGClGUSl22kqe9M/kvV/8QxYc5rXli9VuinWtQhpICQ4bG7uOXVk+Z2fvL9BNZrgozpzBR3BA3sJrBdGj3mAGhWOgIpIU5ffbSpyPgpv35PY3mBN7dqkGLDhBnIvNTuiDUMihvPlrLnhNu4Tc1aPRcBjKPfxzfCcU5tYUf8Z2OuSf1eF5cu9MEpmnjKaJ14n3FYUYws48xB/S43kvJ4E5esHrDB+4PZJWdix60hOsVK1w8f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35S4zZSooc7rH77YvfSkN6klPS70jFe4zeKzwjVgAhs=</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3/54ue66UJxP+3ofiiZ5ewxGW00wxVMgku7fmLeBiLg=</DigestValue>
      </Reference>
      <Reference URI="/xl/styles.xml?ContentType=application/vnd.openxmlformats-officedocument.spreadsheetml.styles+xml">
        <DigestMethod Algorithm="http://www.w3.org/2001/04/xmlenc#sha256"/>
        <DigestValue>Y3uZIGAiUqQtUJoJXKA0puCM1+qB093XGbrNY3JN2+A=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GM9GOQNNLM4xy9pYWOXX854m6+Y2V1kMVEmb1IJqij8=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VoqFmFjUfOgdXtYtzDaQi/lU1ZFM9GprTL2SMrdHzKc=</DigestValue>
      </Reference>
      <Reference URI="/xl/worksheets/sheet10.xml?ContentType=application/vnd.openxmlformats-officedocument.spreadsheetml.worksheet+xml">
        <DigestMethod Algorithm="http://www.w3.org/2001/04/xmlenc#sha256"/>
        <DigestValue>Pce5fhc7oWHmWJMVwdyyEbT8NoIC2CXdKpewXlWKKkU=</DigestValue>
      </Reference>
      <Reference URI="/xl/worksheets/sheet11.xml?ContentType=application/vnd.openxmlformats-officedocument.spreadsheetml.worksheet+xml">
        <DigestMethod Algorithm="http://www.w3.org/2001/04/xmlenc#sha256"/>
        <DigestValue>POGRc3OWi4n+BtMA/hHYpxLFagetdtrK1bfObQNVZlQ=</DigestValue>
      </Reference>
      <Reference URI="/xl/worksheets/sheet12.xml?ContentType=application/vnd.openxmlformats-officedocument.spreadsheetml.worksheet+xml">
        <DigestMethod Algorithm="http://www.w3.org/2001/04/xmlenc#sha256"/>
        <DigestValue>2HDybgbaHK9ooBXjMooq2rhqv1Fq+sLU0o6L1QH2M88=</DigestValue>
      </Reference>
      <Reference URI="/xl/worksheets/sheet13.xml?ContentType=application/vnd.openxmlformats-officedocument.spreadsheetml.worksheet+xml">
        <DigestMethod Algorithm="http://www.w3.org/2001/04/xmlenc#sha256"/>
        <DigestValue>TOMnFymJLvKSNJsPCSU6s+uGXl3Uy/isXO0pVvXhY6o=</DigestValue>
      </Reference>
      <Reference URI="/xl/worksheets/sheet14.xml?ContentType=application/vnd.openxmlformats-officedocument.spreadsheetml.worksheet+xml">
        <DigestMethod Algorithm="http://www.w3.org/2001/04/xmlenc#sha256"/>
        <DigestValue>OnrhWRDKiXX2V1Osb4ddkFbBGa1ERNcKEAFmGDCfRUo=</DigestValue>
      </Reference>
      <Reference URI="/xl/worksheets/sheet15.xml?ContentType=application/vnd.openxmlformats-officedocument.spreadsheetml.worksheet+xml">
        <DigestMethod Algorithm="http://www.w3.org/2001/04/xmlenc#sha256"/>
        <DigestValue>pbNhryH+ZvPfyRwlgMfKng4FXDBsHVY3S3KifRPc0WE=</DigestValue>
      </Reference>
      <Reference URI="/xl/worksheets/sheet16.xml?ContentType=application/vnd.openxmlformats-officedocument.spreadsheetml.worksheet+xml">
        <DigestMethod Algorithm="http://www.w3.org/2001/04/xmlenc#sha256"/>
        <DigestValue>867oO0v2euyvGUzzAOuG+TDU1Q5aa2KSuhhq8CeuWrs=</DigestValue>
      </Reference>
      <Reference URI="/xl/worksheets/sheet17.xml?ContentType=application/vnd.openxmlformats-officedocument.spreadsheetml.worksheet+xml">
        <DigestMethod Algorithm="http://www.w3.org/2001/04/xmlenc#sha256"/>
        <DigestValue>cJGL1tAXdLYhL5uLujfdJOXbuH54n9k3AubS64V9X40=</DigestValue>
      </Reference>
      <Reference URI="/xl/worksheets/sheet18.xml?ContentType=application/vnd.openxmlformats-officedocument.spreadsheetml.worksheet+xml">
        <DigestMethod Algorithm="http://www.w3.org/2001/04/xmlenc#sha256"/>
        <DigestValue>1XSz2dr7CtMTgxRPut/Dd2be4rpD33qKANLuJ7q8hSM=</DigestValue>
      </Reference>
      <Reference URI="/xl/worksheets/sheet19.xml?ContentType=application/vnd.openxmlformats-officedocument.spreadsheetml.worksheet+xml">
        <DigestMethod Algorithm="http://www.w3.org/2001/04/xmlenc#sha256"/>
        <DigestValue>qhiOJFVHU2Ny2iwnv4lDtfZTq/4UrViE/zjXEOgdJhs=</DigestValue>
      </Reference>
      <Reference URI="/xl/worksheets/sheet2.xml?ContentType=application/vnd.openxmlformats-officedocument.spreadsheetml.worksheet+xml">
        <DigestMethod Algorithm="http://www.w3.org/2001/04/xmlenc#sha256"/>
        <DigestValue>owx5zZsHmI1hDStQseoF1Y7XvfvwyBQXuvkjdV9dJvY=</DigestValue>
      </Reference>
      <Reference URI="/xl/worksheets/sheet20.xml?ContentType=application/vnd.openxmlformats-officedocument.spreadsheetml.worksheet+xml">
        <DigestMethod Algorithm="http://www.w3.org/2001/04/xmlenc#sha256"/>
        <DigestValue>ss1R91UPQ9fGofBAb5vll4pEg9AT24EahlRxtPKJJ48=</DigestValue>
      </Reference>
      <Reference URI="/xl/worksheets/sheet21.xml?ContentType=application/vnd.openxmlformats-officedocument.spreadsheetml.worksheet+xml">
        <DigestMethod Algorithm="http://www.w3.org/2001/04/xmlenc#sha256"/>
        <DigestValue>0caOaAUTXEIV9Va+ExA8mISJyeluEamQfY0LRgM2aJY=</DigestValue>
      </Reference>
      <Reference URI="/xl/worksheets/sheet22.xml?ContentType=application/vnd.openxmlformats-officedocument.spreadsheetml.worksheet+xml">
        <DigestMethod Algorithm="http://www.w3.org/2001/04/xmlenc#sha256"/>
        <DigestValue>xJuSQMYw4TzJ9CPh+m/kbgtAhvuUTDEbOyt2cvg6wkU=</DigestValue>
      </Reference>
      <Reference URI="/xl/worksheets/sheet23.xml?ContentType=application/vnd.openxmlformats-officedocument.spreadsheetml.worksheet+xml">
        <DigestMethod Algorithm="http://www.w3.org/2001/04/xmlenc#sha256"/>
        <DigestValue>5cWoTbMdIAULLhYdFBqB1WwEpvmKcrKmbgb4awHlHw0=</DigestValue>
      </Reference>
      <Reference URI="/xl/worksheets/sheet24.xml?ContentType=application/vnd.openxmlformats-officedocument.spreadsheetml.worksheet+xml">
        <DigestMethod Algorithm="http://www.w3.org/2001/04/xmlenc#sha256"/>
        <DigestValue>cnxP6HjQEHM1SZi4L2OPlD4F0h2TR8/dEV0S3hu2hHo=</DigestValue>
      </Reference>
      <Reference URI="/xl/worksheets/sheet25.xml?ContentType=application/vnd.openxmlformats-officedocument.spreadsheetml.worksheet+xml">
        <DigestMethod Algorithm="http://www.w3.org/2001/04/xmlenc#sha256"/>
        <DigestValue>rmSq2+nfySg9whqS53eMdMtGcb+IKaCXhelABeMKPOA=</DigestValue>
      </Reference>
      <Reference URI="/xl/worksheets/sheet26.xml?ContentType=application/vnd.openxmlformats-officedocument.spreadsheetml.worksheet+xml">
        <DigestMethod Algorithm="http://www.w3.org/2001/04/xmlenc#sha256"/>
        <DigestValue>NZgV8jhEYzKGusBnjJ8GaHwGPyG5YquHeDMnOLAo1Jo=</DigestValue>
      </Reference>
      <Reference URI="/xl/worksheets/sheet27.xml?ContentType=application/vnd.openxmlformats-officedocument.spreadsheetml.worksheet+xml">
        <DigestMethod Algorithm="http://www.w3.org/2001/04/xmlenc#sha256"/>
        <DigestValue>gM/NcMydfsrc8qCCYdou6erDbWrQSg0p3BP3DAVnBe0=</DigestValue>
      </Reference>
      <Reference URI="/xl/worksheets/sheet28.xml?ContentType=application/vnd.openxmlformats-officedocument.spreadsheetml.worksheet+xml">
        <DigestMethod Algorithm="http://www.w3.org/2001/04/xmlenc#sha256"/>
        <DigestValue>2B55OX2NOxdK7CdMhfyaTAiyXjZ/Z0s3CNbQnI/pIZk=</DigestValue>
      </Reference>
      <Reference URI="/xl/worksheets/sheet29.xml?ContentType=application/vnd.openxmlformats-officedocument.spreadsheetml.worksheet+xml">
        <DigestMethod Algorithm="http://www.w3.org/2001/04/xmlenc#sha256"/>
        <DigestValue>7e0qAuBV/mrsUA99smBrCwSFap8sO15sPt5cSJ3qE6E=</DigestValue>
      </Reference>
      <Reference URI="/xl/worksheets/sheet3.xml?ContentType=application/vnd.openxmlformats-officedocument.spreadsheetml.worksheet+xml">
        <DigestMethod Algorithm="http://www.w3.org/2001/04/xmlenc#sha256"/>
        <DigestValue>QiG5XurW+ygTQa2zHQ+ehErpq79VOmpKYPxk4tHIBmA=</DigestValue>
      </Reference>
      <Reference URI="/xl/worksheets/sheet4.xml?ContentType=application/vnd.openxmlformats-officedocument.spreadsheetml.worksheet+xml">
        <DigestMethod Algorithm="http://www.w3.org/2001/04/xmlenc#sha256"/>
        <DigestValue>SqsyiZROffHUamv1y/mO3kAzUY2r11JO05H1DOLEAZE=</DigestValue>
      </Reference>
      <Reference URI="/xl/worksheets/sheet5.xml?ContentType=application/vnd.openxmlformats-officedocument.spreadsheetml.worksheet+xml">
        <DigestMethod Algorithm="http://www.w3.org/2001/04/xmlenc#sha256"/>
        <DigestValue>2/YI2UbAYU7XwgAFbQNxeU+2DRndTXU0J+G4Xus124A=</DigestValue>
      </Reference>
      <Reference URI="/xl/worksheets/sheet6.xml?ContentType=application/vnd.openxmlformats-officedocument.spreadsheetml.worksheet+xml">
        <DigestMethod Algorithm="http://www.w3.org/2001/04/xmlenc#sha256"/>
        <DigestValue>LmrMUYZCtxSUV3oJSG2ZZMIdDLehk3ZVozlDJOEPB2w=</DigestValue>
      </Reference>
      <Reference URI="/xl/worksheets/sheet7.xml?ContentType=application/vnd.openxmlformats-officedocument.spreadsheetml.worksheet+xml">
        <DigestMethod Algorithm="http://www.w3.org/2001/04/xmlenc#sha256"/>
        <DigestValue>ltOk0bfXmxOB9BySqNgBenNiihM0ukXAx0tp8gTGZTQ=</DigestValue>
      </Reference>
      <Reference URI="/xl/worksheets/sheet8.xml?ContentType=application/vnd.openxmlformats-officedocument.spreadsheetml.worksheet+xml">
        <DigestMethod Algorithm="http://www.w3.org/2001/04/xmlenc#sha256"/>
        <DigestValue>pf3+7xJC7L1R1yShod0CHEvxtCYiWeL6X/n1iGNYILE=</DigestValue>
      </Reference>
      <Reference URI="/xl/worksheets/sheet9.xml?ContentType=application/vnd.openxmlformats-officedocument.spreadsheetml.worksheet+xml">
        <DigestMethod Algorithm="http://www.w3.org/2001/04/xmlenc#sha256"/>
        <DigestValue>JEOdd56EvdZmt2GpbXA1OWhFl1d7ZUQQABmzDM2eQTE=</DigestValue>
      </Reference>
    </Manifest>
    <SignatureProperties>
      <SignatureProperty Id="idSignatureTime" Target="#idPackageSignature">
        <mdssi:SignatureTime xmlns:mdssi="http://schemas.openxmlformats.org/package/2006/digital-signature">
          <mdssi:Format>YYYY-MM-DDThh:mm:ssTZD</mdssi:Format>
          <mdssi:Value>2023-12-25T17:31:48Z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16.0.14332/22</OfficeVersion>
          <ApplicationVersion>16.0.14332</ApplicationVersion>
          <Monitors>1</Monitors>
          <HorizontalResolution>2880</HorizontalResolution>
          <VerticalResolution>1800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2023-12-25T17:31:48Z</xd:SigningTime>
          <xd:SigningCertificate>
            <xd:Cert>
              <xd:CertDigest>
                <DigestMethod Algorithm="http://www.w3.org/2001/04/xmlenc#sha256"/>
                <DigestValue>C1Y0KEuvQCS8pse6g3VMfqFd+XmuGG+i/K5desl9Kdg=</DigestValue>
              </xd:CertDigest>
              <xd:IssuerSerial>
                <X509IssuerName>CN=NBG Class 2 INT Sub CA, DC=nbg, DC=ge</X509IssuerName>
                <X509SerialNumber>436700791076377415780297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NldfvIJCMVBkd9jv9IQhsNl6Dm3ZOdK4btvxkmWWLDE=</DigestValue>
    </Reference>
    <Reference Type="http://www.w3.org/2000/09/xmldsig#Object" URI="#idOfficeObject">
      <DigestMethod Algorithm="http://www.w3.org/2001/04/xmlenc#sha256"/>
      <DigestValue>bct3UgBnYWCeFjIkzbiw8kg0WYuPSqD4J4YKOqF0Mew=</DigestValue>
    </Reference>
    <Reference Type="http://uri.etsi.org/01903#SignedProperties" URI="#idSignedProperties">
      <Transforms>
        <Transform Algorithm="http://www.w3.org/TR/2001/REC-xml-c14n-20010315"/>
      </Transforms>
      <DigestMethod Algorithm="http://www.w3.org/2001/04/xmlenc#sha256"/>
      <DigestValue>izmpag0w/d6ZrzwaeqsYXH8VKgmhYX/Cr7PJbuwcNUc=</DigestValue>
    </Reference>
  </SignedInfo>
  <SignatureValue>QsnKtILK3WiheZ3FK5nW/pJRKOVJmpT7sl9Gq9MtaGu/MpyO1BVIezpdMgtKxOKw5j8iMF1NY/0I
kBG+rTOFpjHAGxDfSIfw3dMTKUQIla+0rfXiaRTQQmu9RXpAnLACDJZ4o0GEreqIxBJzwMaT37mD
F+uZ935/4nCyyZC0z1gys7AFCZZceivr73ChDLWfWpdov4tCRRHvZQC3H0I1yGk4Sp20J55cptQQ
z8Ga1GZQ23ySlIwrj4ynZe4uQdd2bDA+zmHzk/MUfMlEmBkuLk2rYlsGTHePZbhJ9WcQIvxENcZp
UwoYaormdS+1VZV8pZ940nGFIYqoDdRgK7q78w==</SignatureValue>
  <KeyInfo>
    <X509Data>
      <X509Certificate>MIIGPjCCBSagAwIBAgIKK9kZwAADAAI5NjANBgkqhkiG9w0BAQsFADBKMRIwEAYKCZImiZPyLGQBGRYCZ2UxEzARBgoJkiaJk/IsZAEZFgNuYmcxHzAdBgNVBAMTFk5CRyBDbGFzcyAyIElOVCBTdWIgQ0EwHhcNMjMwNzExMDc0NDM0WhcNMjUwNzEwMDc0NDM0WjA8MRUwEwYDVQQKEwxKU0MgVEJDIEJBTksxIzAhBgNVBAMTGkJUQiAtIFZsYWRpbWVyIEtvY2hpc2h2aWxpMIIBIjANBgkqhkiG9w0BAQEFAAOCAQ8AMIIBCgKCAQEA3bSCUNeZF+3AOXq3xUOISiEmkwO2uHKeoVbAqgokAubPFsioOok2h9rIEiWBIdutbG7t+bUUIgvSH+uf+NyFgLmI2cC4hlAvIPClbUVmG5nfg/kbYn7MbRytJqbKAc+EZlX6Nx8d/OC+pOifb2SCWWXWp3o5O+ITFnSoM1YEGAwd+TENx4GTiIS5k+Cxf5AD1kYSB/uNL3+GSFmm5SsizTjvqGcCzYuPywgr94mj4X/FNwNGPx+yzoSixovy2NP3CCYooaZxAcafM6IvIU11GJEgTa1HcoiMwsHvtgMaWV5XSpfZ77nTuKsBEV6CxiVrvBZVuStz+PapHdfCBbwodQIDAQABo4IDMjCCAy4wPAYJKwYBBAGCNxUHBC8wLQYlKwYBBAGCNxUI5rJgg431RIaBmQmDuKFKg76EcQSDxJEzhIOIXQIBZAIBIzAdBgNVHSUEFjAUBggrBgEFBQcDAgYIKwYBBQUHAwQwCwYDVR0PBAQDAgeAMCcGCSsGAQQBgjcVCgQaMBgwCgYIKwYBBQUHAwIwCgYIKwYBBQUHAwQwHQYDVR0OBBYEFPZltTUrpTK10CulANkSv9hQ5xfh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AipM2JYNurHxj+gaHM1x9oQ8ux8O/S/6isxz855TqU0hM5q24bDtOPED7qQtE0Fnkt1lrPlanZHPKwIb6EtIfnM5MVqqGx+/gqRUTDIr1SOVfUOcQbdM9GDBuNl1Z6EEnDulgD0VZ6C8c/2j96yjVVq+ncHe/Ci8nTLb+cQAOGsk9q4xMcC3EgbBwFBlhbXo6rTsBOuOAEgi3g9sucfJaTZGhRLZmSxcXzK77Bc7cOFOLp9TGiR6KhlkIXGPjUgRSbD+8tXnZwXiiRkQiBWftWnIgZsxpymnUxdmr3HHCUvv+dUDuDcMZ9jk+kWlq983sM4w4ax7jlntEQY7rS7iY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35S4zZSooc7rH77YvfSkN6klPS70jFe4zeKzwjVgAhs=</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3/54ue66UJxP+3ofiiZ5ewxGW00wxVMgku7fmLeBiLg=</DigestValue>
      </Reference>
      <Reference URI="/xl/styles.xml?ContentType=application/vnd.openxmlformats-officedocument.spreadsheetml.styles+xml">
        <DigestMethod Algorithm="http://www.w3.org/2001/04/xmlenc#sha256"/>
        <DigestValue>Y3uZIGAiUqQtUJoJXKA0puCM1+qB093XGbrNY3JN2+A=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GM9GOQNNLM4xy9pYWOXX854m6+Y2V1kMVEmb1IJqij8=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VoqFmFjUfOgdXtYtzDaQi/lU1ZFM9GprTL2SMrdHzKc=</DigestValue>
      </Reference>
      <Reference URI="/xl/worksheets/sheet10.xml?ContentType=application/vnd.openxmlformats-officedocument.spreadsheetml.worksheet+xml">
        <DigestMethod Algorithm="http://www.w3.org/2001/04/xmlenc#sha256"/>
        <DigestValue>Pce5fhc7oWHmWJMVwdyyEbT8NoIC2CXdKpewXlWKKkU=</DigestValue>
      </Reference>
      <Reference URI="/xl/worksheets/sheet11.xml?ContentType=application/vnd.openxmlformats-officedocument.spreadsheetml.worksheet+xml">
        <DigestMethod Algorithm="http://www.w3.org/2001/04/xmlenc#sha256"/>
        <DigestValue>POGRc3OWi4n+BtMA/hHYpxLFagetdtrK1bfObQNVZlQ=</DigestValue>
      </Reference>
      <Reference URI="/xl/worksheets/sheet12.xml?ContentType=application/vnd.openxmlformats-officedocument.spreadsheetml.worksheet+xml">
        <DigestMethod Algorithm="http://www.w3.org/2001/04/xmlenc#sha256"/>
        <DigestValue>2HDybgbaHK9ooBXjMooq2rhqv1Fq+sLU0o6L1QH2M88=</DigestValue>
      </Reference>
      <Reference URI="/xl/worksheets/sheet13.xml?ContentType=application/vnd.openxmlformats-officedocument.spreadsheetml.worksheet+xml">
        <DigestMethod Algorithm="http://www.w3.org/2001/04/xmlenc#sha256"/>
        <DigestValue>TOMnFymJLvKSNJsPCSU6s+uGXl3Uy/isXO0pVvXhY6o=</DigestValue>
      </Reference>
      <Reference URI="/xl/worksheets/sheet14.xml?ContentType=application/vnd.openxmlformats-officedocument.spreadsheetml.worksheet+xml">
        <DigestMethod Algorithm="http://www.w3.org/2001/04/xmlenc#sha256"/>
        <DigestValue>OnrhWRDKiXX2V1Osb4ddkFbBGa1ERNcKEAFmGDCfRUo=</DigestValue>
      </Reference>
      <Reference URI="/xl/worksheets/sheet15.xml?ContentType=application/vnd.openxmlformats-officedocument.spreadsheetml.worksheet+xml">
        <DigestMethod Algorithm="http://www.w3.org/2001/04/xmlenc#sha256"/>
        <DigestValue>pbNhryH+ZvPfyRwlgMfKng4FXDBsHVY3S3KifRPc0WE=</DigestValue>
      </Reference>
      <Reference URI="/xl/worksheets/sheet16.xml?ContentType=application/vnd.openxmlformats-officedocument.spreadsheetml.worksheet+xml">
        <DigestMethod Algorithm="http://www.w3.org/2001/04/xmlenc#sha256"/>
        <DigestValue>867oO0v2euyvGUzzAOuG+TDU1Q5aa2KSuhhq8CeuWrs=</DigestValue>
      </Reference>
      <Reference URI="/xl/worksheets/sheet17.xml?ContentType=application/vnd.openxmlformats-officedocument.spreadsheetml.worksheet+xml">
        <DigestMethod Algorithm="http://www.w3.org/2001/04/xmlenc#sha256"/>
        <DigestValue>cJGL1tAXdLYhL5uLujfdJOXbuH54n9k3AubS64V9X40=</DigestValue>
      </Reference>
      <Reference URI="/xl/worksheets/sheet18.xml?ContentType=application/vnd.openxmlformats-officedocument.spreadsheetml.worksheet+xml">
        <DigestMethod Algorithm="http://www.w3.org/2001/04/xmlenc#sha256"/>
        <DigestValue>1XSz2dr7CtMTgxRPut/Dd2be4rpD33qKANLuJ7q8hSM=</DigestValue>
      </Reference>
      <Reference URI="/xl/worksheets/sheet19.xml?ContentType=application/vnd.openxmlformats-officedocument.spreadsheetml.worksheet+xml">
        <DigestMethod Algorithm="http://www.w3.org/2001/04/xmlenc#sha256"/>
        <DigestValue>qhiOJFVHU2Ny2iwnv4lDtfZTq/4UrViE/zjXEOgdJhs=</DigestValue>
      </Reference>
      <Reference URI="/xl/worksheets/sheet2.xml?ContentType=application/vnd.openxmlformats-officedocument.spreadsheetml.worksheet+xml">
        <DigestMethod Algorithm="http://www.w3.org/2001/04/xmlenc#sha256"/>
        <DigestValue>owx5zZsHmI1hDStQseoF1Y7XvfvwyBQXuvkjdV9dJvY=</DigestValue>
      </Reference>
      <Reference URI="/xl/worksheets/sheet20.xml?ContentType=application/vnd.openxmlformats-officedocument.spreadsheetml.worksheet+xml">
        <DigestMethod Algorithm="http://www.w3.org/2001/04/xmlenc#sha256"/>
        <DigestValue>ss1R91UPQ9fGofBAb5vll4pEg9AT24EahlRxtPKJJ48=</DigestValue>
      </Reference>
      <Reference URI="/xl/worksheets/sheet21.xml?ContentType=application/vnd.openxmlformats-officedocument.spreadsheetml.worksheet+xml">
        <DigestMethod Algorithm="http://www.w3.org/2001/04/xmlenc#sha256"/>
        <DigestValue>0caOaAUTXEIV9Va+ExA8mISJyeluEamQfY0LRgM2aJY=</DigestValue>
      </Reference>
      <Reference URI="/xl/worksheets/sheet22.xml?ContentType=application/vnd.openxmlformats-officedocument.spreadsheetml.worksheet+xml">
        <DigestMethod Algorithm="http://www.w3.org/2001/04/xmlenc#sha256"/>
        <DigestValue>xJuSQMYw4TzJ9CPh+m/kbgtAhvuUTDEbOyt2cvg6wkU=</DigestValue>
      </Reference>
      <Reference URI="/xl/worksheets/sheet23.xml?ContentType=application/vnd.openxmlformats-officedocument.spreadsheetml.worksheet+xml">
        <DigestMethod Algorithm="http://www.w3.org/2001/04/xmlenc#sha256"/>
        <DigestValue>5cWoTbMdIAULLhYdFBqB1WwEpvmKcrKmbgb4awHlHw0=</DigestValue>
      </Reference>
      <Reference URI="/xl/worksheets/sheet24.xml?ContentType=application/vnd.openxmlformats-officedocument.spreadsheetml.worksheet+xml">
        <DigestMethod Algorithm="http://www.w3.org/2001/04/xmlenc#sha256"/>
        <DigestValue>cnxP6HjQEHM1SZi4L2OPlD4F0h2TR8/dEV0S3hu2hHo=</DigestValue>
      </Reference>
      <Reference URI="/xl/worksheets/sheet25.xml?ContentType=application/vnd.openxmlformats-officedocument.spreadsheetml.worksheet+xml">
        <DigestMethod Algorithm="http://www.w3.org/2001/04/xmlenc#sha256"/>
        <DigestValue>rmSq2+nfySg9whqS53eMdMtGcb+IKaCXhelABeMKPOA=</DigestValue>
      </Reference>
      <Reference URI="/xl/worksheets/sheet26.xml?ContentType=application/vnd.openxmlformats-officedocument.spreadsheetml.worksheet+xml">
        <DigestMethod Algorithm="http://www.w3.org/2001/04/xmlenc#sha256"/>
        <DigestValue>NZgV8jhEYzKGusBnjJ8GaHwGPyG5YquHeDMnOLAo1Jo=</DigestValue>
      </Reference>
      <Reference URI="/xl/worksheets/sheet27.xml?ContentType=application/vnd.openxmlformats-officedocument.spreadsheetml.worksheet+xml">
        <DigestMethod Algorithm="http://www.w3.org/2001/04/xmlenc#sha256"/>
        <DigestValue>gM/NcMydfsrc8qCCYdou6erDbWrQSg0p3BP3DAVnBe0=</DigestValue>
      </Reference>
      <Reference URI="/xl/worksheets/sheet28.xml?ContentType=application/vnd.openxmlformats-officedocument.spreadsheetml.worksheet+xml">
        <DigestMethod Algorithm="http://www.w3.org/2001/04/xmlenc#sha256"/>
        <DigestValue>2B55OX2NOxdK7CdMhfyaTAiyXjZ/Z0s3CNbQnI/pIZk=</DigestValue>
      </Reference>
      <Reference URI="/xl/worksheets/sheet29.xml?ContentType=application/vnd.openxmlformats-officedocument.spreadsheetml.worksheet+xml">
        <DigestMethod Algorithm="http://www.w3.org/2001/04/xmlenc#sha256"/>
        <DigestValue>7e0qAuBV/mrsUA99smBrCwSFap8sO15sPt5cSJ3qE6E=</DigestValue>
      </Reference>
      <Reference URI="/xl/worksheets/sheet3.xml?ContentType=application/vnd.openxmlformats-officedocument.spreadsheetml.worksheet+xml">
        <DigestMethod Algorithm="http://www.w3.org/2001/04/xmlenc#sha256"/>
        <DigestValue>QiG5XurW+ygTQa2zHQ+ehErpq79VOmpKYPxk4tHIBmA=</DigestValue>
      </Reference>
      <Reference URI="/xl/worksheets/sheet4.xml?ContentType=application/vnd.openxmlformats-officedocument.spreadsheetml.worksheet+xml">
        <DigestMethod Algorithm="http://www.w3.org/2001/04/xmlenc#sha256"/>
        <DigestValue>SqsyiZROffHUamv1y/mO3kAzUY2r11JO05H1DOLEAZE=</DigestValue>
      </Reference>
      <Reference URI="/xl/worksheets/sheet5.xml?ContentType=application/vnd.openxmlformats-officedocument.spreadsheetml.worksheet+xml">
        <DigestMethod Algorithm="http://www.w3.org/2001/04/xmlenc#sha256"/>
        <DigestValue>2/YI2UbAYU7XwgAFbQNxeU+2DRndTXU0J+G4Xus124A=</DigestValue>
      </Reference>
      <Reference URI="/xl/worksheets/sheet6.xml?ContentType=application/vnd.openxmlformats-officedocument.spreadsheetml.worksheet+xml">
        <DigestMethod Algorithm="http://www.w3.org/2001/04/xmlenc#sha256"/>
        <DigestValue>LmrMUYZCtxSUV3oJSG2ZZMIdDLehk3ZVozlDJOEPB2w=</DigestValue>
      </Reference>
      <Reference URI="/xl/worksheets/sheet7.xml?ContentType=application/vnd.openxmlformats-officedocument.spreadsheetml.worksheet+xml">
        <DigestMethod Algorithm="http://www.w3.org/2001/04/xmlenc#sha256"/>
        <DigestValue>ltOk0bfXmxOB9BySqNgBenNiihM0ukXAx0tp8gTGZTQ=</DigestValue>
      </Reference>
      <Reference URI="/xl/worksheets/sheet8.xml?ContentType=application/vnd.openxmlformats-officedocument.spreadsheetml.worksheet+xml">
        <DigestMethod Algorithm="http://www.w3.org/2001/04/xmlenc#sha256"/>
        <DigestValue>pf3+7xJC7L1R1yShod0CHEvxtCYiWeL6X/n1iGNYILE=</DigestValue>
      </Reference>
      <Reference URI="/xl/worksheets/sheet9.xml?ContentType=application/vnd.openxmlformats-officedocument.spreadsheetml.worksheet+xml">
        <DigestMethod Algorithm="http://www.w3.org/2001/04/xmlenc#sha256"/>
        <DigestValue>JEOdd56EvdZmt2GpbXA1OWhFl1d7ZUQQABmzDM2eQTE=</DigestValue>
      </Reference>
    </Manifest>
    <SignatureProperties>
      <SignatureProperty Id="idSignatureTime" Target="#idPackageSignature">
        <mdssi:SignatureTime xmlns:mdssi="http://schemas.openxmlformats.org/package/2006/digital-signature">
          <mdssi:Format>YYYY-MM-DDThh:mm:ssTZD</mdssi:Format>
          <mdssi:Value>2023-12-25T17:33:19Z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16.0.14332/22</OfficeVersion>
          <ApplicationVersion>16.0.14332</ApplicationVersion>
          <Monitors>1</Monitors>
          <HorizontalResolution>2880</HorizontalResolution>
          <VerticalResolution>1800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2023-12-25T17:33:19Z</xd:SigningTime>
          <xd:SigningCertificate>
            <xd:Cert>
              <xd:CertDigest>
                <DigestMethod Algorithm="http://www.w3.org/2001/04/xmlenc#sha256"/>
                <DigestValue>YaUMn4B27ovw0mUbvOo97fR6yyrtMbi+yALjyxBAKcc=</DigestValue>
              </xd:CertDigest>
              <xd:IssuerSerial>
                <X509IssuerName>CN=NBG Class 2 INT Sub CA, DC=nbg, DC=ge</X509IssuerName>
                <X509SerialNumber>207066557710449078581558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 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2023-12-25T12:34:05Z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